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Sheet1!$A$1:$P$25</definedName>
  </definedNames>
  <calcPr calcId="145621"/>
</workbook>
</file>

<file path=xl/calcChain.xml><?xml version="1.0" encoding="utf-8"?>
<calcChain xmlns="http://schemas.openxmlformats.org/spreadsheetml/2006/main">
  <c r="M16" i="1" l="1"/>
  <c r="M15" i="1"/>
  <c r="M14" i="1"/>
  <c r="M13" i="1"/>
  <c r="M12" i="1"/>
  <c r="M11" i="1"/>
  <c r="M10" i="1"/>
  <c r="M9" i="1"/>
  <c r="M8" i="1"/>
  <c r="M7" i="1"/>
  <c r="M6" i="1"/>
  <c r="M5" i="1"/>
  <c r="M4" i="1"/>
  <c r="M2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2" i="1"/>
  <c r="B20" i="1"/>
  <c r="I16" i="1"/>
  <c r="I15" i="1"/>
  <c r="K15" i="1" s="1"/>
  <c r="L15" i="1" s="1"/>
  <c r="I14" i="1"/>
  <c r="I13" i="1"/>
  <c r="I12" i="1"/>
  <c r="I11" i="1"/>
  <c r="K11" i="1" s="1"/>
  <c r="L11" i="1" s="1"/>
  <c r="I10" i="1"/>
  <c r="I9" i="1"/>
  <c r="I8" i="1"/>
  <c r="I7" i="1"/>
  <c r="K7" i="1" s="1"/>
  <c r="L7" i="1" s="1"/>
  <c r="I6" i="1"/>
  <c r="I5" i="1"/>
  <c r="I4" i="1"/>
  <c r="I2" i="1"/>
  <c r="K5" i="1" l="1"/>
  <c r="L5" i="1" s="1"/>
  <c r="K9" i="1"/>
  <c r="L9" i="1" s="1"/>
  <c r="K13" i="1"/>
  <c r="L13" i="1" s="1"/>
  <c r="K4" i="1"/>
  <c r="L4" i="1" s="1"/>
  <c r="K8" i="1"/>
  <c r="L8" i="1" s="1"/>
  <c r="K12" i="1"/>
  <c r="L12" i="1" s="1"/>
  <c r="K16" i="1"/>
  <c r="L16" i="1" s="1"/>
  <c r="K6" i="1"/>
  <c r="L6" i="1" s="1"/>
  <c r="K10" i="1"/>
  <c r="L10" i="1" s="1"/>
  <c r="K14" i="1"/>
  <c r="L14" i="1" s="1"/>
  <c r="K2" i="1"/>
  <c r="L2" i="1" s="1"/>
  <c r="M18" i="1" l="1"/>
  <c r="N13" i="1" l="1"/>
  <c r="O13" i="1" s="1"/>
  <c r="P13" i="1" s="1"/>
  <c r="N9" i="1"/>
  <c r="O9" i="1" s="1"/>
  <c r="P9" i="1" s="1"/>
  <c r="N5" i="1"/>
  <c r="O5" i="1" s="1"/>
  <c r="P5" i="1" s="1"/>
  <c r="N16" i="1"/>
  <c r="O16" i="1" s="1"/>
  <c r="P16" i="1" s="1"/>
  <c r="N12" i="1"/>
  <c r="O12" i="1" s="1"/>
  <c r="P12" i="1" s="1"/>
  <c r="N8" i="1"/>
  <c r="O8" i="1" s="1"/>
  <c r="P8" i="1" s="1"/>
  <c r="N4" i="1"/>
  <c r="O4" i="1" s="1"/>
  <c r="P4" i="1" s="1"/>
  <c r="N15" i="1"/>
  <c r="O15" i="1" s="1"/>
  <c r="P15" i="1" s="1"/>
  <c r="N11" i="1"/>
  <c r="O11" i="1" s="1"/>
  <c r="P11" i="1" s="1"/>
  <c r="N7" i="1"/>
  <c r="O7" i="1" s="1"/>
  <c r="P7" i="1" s="1"/>
  <c r="N2" i="1"/>
  <c r="N14" i="1"/>
  <c r="O14" i="1" s="1"/>
  <c r="P14" i="1" s="1"/>
  <c r="N10" i="1"/>
  <c r="O10" i="1" s="1"/>
  <c r="P10" i="1" s="1"/>
  <c r="N6" i="1"/>
  <c r="O6" i="1" s="1"/>
  <c r="P6" i="1" s="1"/>
  <c r="O2" i="1" l="1"/>
  <c r="P2" i="1" s="1"/>
  <c r="J24" i="1" s="1"/>
  <c r="E25" i="1" s="1"/>
  <c r="H19" i="1"/>
</calcChain>
</file>

<file path=xl/comments1.xml><?xml version="1.0" encoding="utf-8"?>
<comments xmlns="http://schemas.openxmlformats.org/spreadsheetml/2006/main">
  <authors>
    <author>Curt Stowers</author>
  </authors>
  <commentList>
    <comment ref="K1" authorId="0">
      <text>
        <r>
          <rPr>
            <b/>
            <sz val="9"/>
            <color indexed="81"/>
            <rFont val="Tahoma"/>
            <family val="2"/>
          </rPr>
          <t xml:space="preserve">This is the amount that you are taxed on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 xml:space="preserve">This is a measure of what the assessor sees the value of your house as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" authorId="0">
      <text>
        <r>
          <rPr>
            <b/>
            <sz val="9"/>
            <color indexed="81"/>
            <rFont val="Tahoma"/>
            <family val="2"/>
          </rPr>
          <t>This represents what your improvements SHOULD be assessed at based on surrounding homes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" authorId="0">
      <text>
        <r>
          <rPr>
            <b/>
            <sz val="9"/>
            <color indexed="81"/>
            <rFont val="Tahoma"/>
            <family val="2"/>
          </rPr>
          <t>This represents what you should be taxed on your home based on adjacent homes</t>
        </r>
      </text>
    </comment>
    <comment ref="P1" authorId="0">
      <text>
        <r>
          <rPr>
            <b/>
            <sz val="9"/>
            <color indexed="81"/>
            <rFont val="Tahoma"/>
            <family val="2"/>
          </rPr>
          <t>This represents a savings (+) or increase (-) that is likely if you appeal your tax bill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<sst xmlns="http://schemas.openxmlformats.org/spreadsheetml/2006/main" count="51" uniqueCount="38">
  <si>
    <t>Assessed Value
(Land)</t>
  </si>
  <si>
    <t>Total Assessed Value</t>
  </si>
  <si>
    <t>Number</t>
  </si>
  <si>
    <t>Street</t>
  </si>
  <si>
    <t>Average</t>
  </si>
  <si>
    <t>Sale Price</t>
  </si>
  <si>
    <t>Assessed Value
(Improvements)</t>
  </si>
  <si>
    <t>Year
Built</t>
  </si>
  <si>
    <t>Sale
Year</t>
  </si>
  <si>
    <t>Homestead 
Exemption</t>
  </si>
  <si>
    <t>Square
Footage</t>
  </si>
  <si>
    <t>Assessment rate</t>
  </si>
  <si>
    <t>Homestead Exemption</t>
  </si>
  <si>
    <t>Equalized Value</t>
  </si>
  <si>
    <t>Property Tax Rate
(per $100 of value)</t>
  </si>
  <si>
    <t>Calculated Property Tax</t>
  </si>
  <si>
    <t>Savings or Increase</t>
  </si>
  <si>
    <t>Adjusted Equalized Value</t>
  </si>
  <si>
    <t>Assessed Value of Improvements per square foot</t>
  </si>
  <si>
    <t>"Average" Value of Improvements per square foot</t>
  </si>
  <si>
    <t>The potential savings in your property tax bill is</t>
  </si>
  <si>
    <t>Conclusion:</t>
  </si>
  <si>
    <t>Suggested Value for Improvements:</t>
  </si>
  <si>
    <t>Your House Number</t>
  </si>
  <si>
    <t>Your Street</t>
  </si>
  <si>
    <t>Neighbor 1</t>
  </si>
  <si>
    <t>Neighbor 2</t>
  </si>
  <si>
    <t>Neighbor 3</t>
  </si>
  <si>
    <t>Neighbor 4</t>
  </si>
  <si>
    <t>Neighbor 5</t>
  </si>
  <si>
    <t>Neighbor 6</t>
  </si>
  <si>
    <t>Neighbor 7</t>
  </si>
  <si>
    <t>Neighbor 8</t>
  </si>
  <si>
    <t>Neighbor 9</t>
  </si>
  <si>
    <t>Neighbor 10</t>
  </si>
  <si>
    <t>Neighbor 11</t>
  </si>
  <si>
    <t>Neighbor 12</t>
  </si>
  <si>
    <t>Neighbor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</si>
</sst>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2" borderId="0" xfId="0" applyFill="1"/>
    <xf numFmtId="44" fontId="0" fillId="0" borderId="0" xfId="1" applyFont="1"/>
    <xf numFmtId="164" fontId="0" fillId="0" borderId="0" xfId="1" applyNumberFormat="1" applyFont="1"/>
    <xf numFmtId="6" fontId="0" fillId="2" borderId="0" xfId="0" applyNumberFormat="1" applyFill="1"/>
    <xf numFmtId="10" fontId="0" fillId="2" borderId="0" xfId="2" applyNumberFormat="1" applyFont="1" applyFill="1"/>
    <xf numFmtId="164" fontId="0" fillId="0" borderId="0" xfId="0" applyNumberFormat="1"/>
    <xf numFmtId="44" fontId="0" fillId="0" borderId="0" xfId="0" applyNumberFormat="1"/>
    <xf numFmtId="0" fontId="0" fillId="0" borderId="0" xfId="0" applyFill="1"/>
    <xf numFmtId="164" fontId="0" fillId="2" borderId="0" xfId="1" applyNumberFormat="1" applyFont="1" applyFill="1"/>
    <xf numFmtId="0" fontId="2" fillId="0" borderId="1" xfId="0" applyFont="1" applyBorder="1"/>
    <xf numFmtId="164" fontId="0" fillId="0" borderId="1" xfId="0" applyNumberFormat="1" applyBorder="1"/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17" sqref="A17"/>
    </sheetView>
  </sheetViews>
  <sheetFormatPr defaultRowHeight="15" x14ac:dyDescent="0.25"/>
  <cols>
    <col min="1" max="1" width="19.42578125" customWidth="1"/>
    <col min="2" max="2" width="17.28515625" customWidth="1"/>
    <col min="3" max="3" width="7.85546875" customWidth="1"/>
    <col min="4" max="4" width="6.42578125" customWidth="1"/>
    <col min="5" max="5" width="12.5703125" bestFit="1" customWidth="1"/>
    <col min="6" max="6" width="8.140625" bestFit="1" customWidth="1"/>
    <col min="7" max="7" width="14.85546875" bestFit="1" customWidth="1"/>
    <col min="8" max="8" width="15.42578125" customWidth="1"/>
    <col min="9" max="9" width="12.85546875" customWidth="1"/>
    <col min="10" max="10" width="12.7109375" customWidth="1"/>
    <col min="11" max="11" width="11.85546875" customWidth="1"/>
    <col min="12" max="12" width="14.140625" bestFit="1" customWidth="1"/>
    <col min="13" max="14" width="16.5703125" customWidth="1"/>
    <col min="15" max="15" width="17" bestFit="1" customWidth="1"/>
    <col min="16" max="16" width="10" bestFit="1" customWidth="1"/>
  </cols>
  <sheetData>
    <row r="1" spans="1:16" ht="45" x14ac:dyDescent="0.25">
      <c r="A1" s="2" t="s">
        <v>2</v>
      </c>
      <c r="B1" s="2" t="s">
        <v>3</v>
      </c>
      <c r="C1" s="3" t="s">
        <v>7</v>
      </c>
      <c r="D1" s="3" t="s">
        <v>8</v>
      </c>
      <c r="E1" s="2" t="s">
        <v>5</v>
      </c>
      <c r="F1" s="3" t="s">
        <v>10</v>
      </c>
      <c r="G1" s="3" t="s">
        <v>0</v>
      </c>
      <c r="H1" s="3" t="s">
        <v>6</v>
      </c>
      <c r="I1" s="3" t="s">
        <v>1</v>
      </c>
      <c r="J1" s="3" t="s">
        <v>12</v>
      </c>
      <c r="K1" s="3" t="s">
        <v>13</v>
      </c>
      <c r="L1" s="3" t="s">
        <v>15</v>
      </c>
      <c r="M1" s="3" t="s">
        <v>18</v>
      </c>
      <c r="N1" s="3" t="s">
        <v>19</v>
      </c>
      <c r="O1" s="3" t="s">
        <v>17</v>
      </c>
      <c r="P1" s="3" t="s">
        <v>16</v>
      </c>
    </row>
    <row r="2" spans="1:16" x14ac:dyDescent="0.25">
      <c r="A2" s="4" t="s">
        <v>23</v>
      </c>
      <c r="B2" s="4" t="s">
        <v>24</v>
      </c>
      <c r="C2" s="4">
        <v>2000</v>
      </c>
      <c r="D2" s="4">
        <v>2001</v>
      </c>
      <c r="E2" s="12">
        <v>300000</v>
      </c>
      <c r="F2" s="4">
        <v>2000</v>
      </c>
      <c r="G2" s="12">
        <v>20000</v>
      </c>
      <c r="H2" s="12">
        <v>80000</v>
      </c>
      <c r="I2" s="12">
        <f>G2+H2</f>
        <v>100000</v>
      </c>
      <c r="J2" s="7">
        <f>$B$18</f>
        <v>1000</v>
      </c>
      <c r="K2" s="9">
        <f>I2-J2</f>
        <v>99000</v>
      </c>
      <c r="L2" s="10">
        <f>K2*$B$19/100</f>
        <v>9900</v>
      </c>
      <c r="M2" s="10">
        <f>H2/F2</f>
        <v>40</v>
      </c>
      <c r="N2" s="6">
        <f>$M$18*F2</f>
        <v>80000</v>
      </c>
      <c r="O2" s="9">
        <f>N2+G2-J2</f>
        <v>99000</v>
      </c>
      <c r="P2" s="6">
        <f>(K2-O2)*$B$19/100</f>
        <v>0</v>
      </c>
    </row>
    <row r="3" spans="1:16" x14ac:dyDescent="0.25">
      <c r="E3" s="6"/>
      <c r="G3" s="6"/>
      <c r="H3" s="6"/>
      <c r="I3" s="6"/>
      <c r="N3" s="6"/>
    </row>
    <row r="4" spans="1:16" x14ac:dyDescent="0.25">
      <c r="A4" s="4" t="s">
        <v>25</v>
      </c>
      <c r="B4" s="4" t="s">
        <v>3</v>
      </c>
      <c r="C4" s="4">
        <v>2000</v>
      </c>
      <c r="D4" s="4">
        <v>2001</v>
      </c>
      <c r="E4" s="12">
        <v>300000</v>
      </c>
      <c r="F4" s="4">
        <v>2000</v>
      </c>
      <c r="G4" s="12">
        <v>20000</v>
      </c>
      <c r="H4" s="12">
        <v>80000</v>
      </c>
      <c r="I4" s="12">
        <f t="shared" ref="I4:I16" si="0">G4+H4</f>
        <v>100000</v>
      </c>
      <c r="J4" s="7">
        <f t="shared" ref="J4:J16" si="1">$B$18</f>
        <v>1000</v>
      </c>
      <c r="K4" s="9">
        <f t="shared" ref="K4:K16" si="2">I4-J4</f>
        <v>99000</v>
      </c>
      <c r="L4" s="10">
        <f t="shared" ref="L4:L16" si="3">K4*$B$19/100</f>
        <v>9900</v>
      </c>
      <c r="M4" s="10">
        <f t="shared" ref="M4:M16" si="4">H4/F4</f>
        <v>40</v>
      </c>
      <c r="N4" s="6">
        <f t="shared" ref="N4:N16" si="5">$M$18*F4</f>
        <v>80000</v>
      </c>
      <c r="O4" s="9">
        <f t="shared" ref="O4:O16" si="6">N4+G4-J4</f>
        <v>99000</v>
      </c>
      <c r="P4" s="6">
        <f t="shared" ref="P4:P16" si="7">(K4-O4)*$B$19/100</f>
        <v>0</v>
      </c>
    </row>
    <row r="5" spans="1:16" x14ac:dyDescent="0.25">
      <c r="A5" s="4" t="s">
        <v>26</v>
      </c>
      <c r="B5" s="4" t="s">
        <v>3</v>
      </c>
      <c r="C5" s="4">
        <v>2000</v>
      </c>
      <c r="D5" s="4">
        <v>2001</v>
      </c>
      <c r="E5" s="12">
        <v>300000</v>
      </c>
      <c r="F5" s="4">
        <v>2000</v>
      </c>
      <c r="G5" s="12">
        <v>20000</v>
      </c>
      <c r="H5" s="12">
        <v>80000</v>
      </c>
      <c r="I5" s="12">
        <f t="shared" si="0"/>
        <v>100000</v>
      </c>
      <c r="J5" s="7">
        <f t="shared" si="1"/>
        <v>1000</v>
      </c>
      <c r="K5" s="9">
        <f t="shared" si="2"/>
        <v>99000</v>
      </c>
      <c r="L5" s="10">
        <f t="shared" si="3"/>
        <v>9900</v>
      </c>
      <c r="M5" s="10">
        <f t="shared" si="4"/>
        <v>40</v>
      </c>
      <c r="N5" s="6">
        <f t="shared" si="5"/>
        <v>80000</v>
      </c>
      <c r="O5" s="9">
        <f t="shared" si="6"/>
        <v>99000</v>
      </c>
      <c r="P5" s="6">
        <f t="shared" si="7"/>
        <v>0</v>
      </c>
    </row>
    <row r="6" spans="1:16" x14ac:dyDescent="0.25">
      <c r="A6" s="4" t="s">
        <v>27</v>
      </c>
      <c r="B6" s="4" t="s">
        <v>3</v>
      </c>
      <c r="C6" s="4">
        <v>2000</v>
      </c>
      <c r="D6" s="4">
        <v>2001</v>
      </c>
      <c r="E6" s="12">
        <v>300000</v>
      </c>
      <c r="F6" s="4">
        <v>2000</v>
      </c>
      <c r="G6" s="12">
        <v>20000</v>
      </c>
      <c r="H6" s="12">
        <v>80000</v>
      </c>
      <c r="I6" s="12">
        <f t="shared" si="0"/>
        <v>100000</v>
      </c>
      <c r="J6" s="7">
        <f t="shared" si="1"/>
        <v>1000</v>
      </c>
      <c r="K6" s="9">
        <f t="shared" si="2"/>
        <v>99000</v>
      </c>
      <c r="L6" s="10">
        <f t="shared" si="3"/>
        <v>9900</v>
      </c>
      <c r="M6" s="10">
        <f t="shared" si="4"/>
        <v>40</v>
      </c>
      <c r="N6" s="6">
        <f t="shared" si="5"/>
        <v>80000</v>
      </c>
      <c r="O6" s="9">
        <f t="shared" si="6"/>
        <v>99000</v>
      </c>
      <c r="P6" s="6">
        <f t="shared" si="7"/>
        <v>0</v>
      </c>
    </row>
    <row r="7" spans="1:16" x14ac:dyDescent="0.25">
      <c r="A7" s="4" t="s">
        <v>28</v>
      </c>
      <c r="B7" s="4" t="s">
        <v>3</v>
      </c>
      <c r="C7" s="4">
        <v>2000</v>
      </c>
      <c r="D7" s="4">
        <v>2001</v>
      </c>
      <c r="E7" s="12">
        <v>300000</v>
      </c>
      <c r="F7" s="4">
        <v>2000</v>
      </c>
      <c r="G7" s="12">
        <v>20000</v>
      </c>
      <c r="H7" s="12">
        <v>80000</v>
      </c>
      <c r="I7" s="12">
        <f t="shared" si="0"/>
        <v>100000</v>
      </c>
      <c r="J7" s="7">
        <f t="shared" si="1"/>
        <v>1000</v>
      </c>
      <c r="K7" s="9">
        <f t="shared" si="2"/>
        <v>99000</v>
      </c>
      <c r="L7" s="10">
        <f t="shared" si="3"/>
        <v>9900</v>
      </c>
      <c r="M7" s="10">
        <f t="shared" si="4"/>
        <v>40</v>
      </c>
      <c r="N7" s="6">
        <f t="shared" si="5"/>
        <v>80000</v>
      </c>
      <c r="O7" s="9">
        <f t="shared" si="6"/>
        <v>99000</v>
      </c>
      <c r="P7" s="6">
        <f t="shared" si="7"/>
        <v>0</v>
      </c>
    </row>
    <row r="8" spans="1:16" x14ac:dyDescent="0.25">
      <c r="A8" s="4" t="s">
        <v>29</v>
      </c>
      <c r="B8" s="4" t="s">
        <v>3</v>
      </c>
      <c r="C8" s="4">
        <v>2000</v>
      </c>
      <c r="D8" s="4">
        <v>2001</v>
      </c>
      <c r="E8" s="12">
        <v>300000</v>
      </c>
      <c r="F8" s="4">
        <v>2000</v>
      </c>
      <c r="G8" s="12">
        <v>20000</v>
      </c>
      <c r="H8" s="12">
        <v>80000</v>
      </c>
      <c r="I8" s="12">
        <f t="shared" si="0"/>
        <v>100000</v>
      </c>
      <c r="J8" s="7">
        <f t="shared" si="1"/>
        <v>1000</v>
      </c>
      <c r="K8" s="9">
        <f t="shared" si="2"/>
        <v>99000</v>
      </c>
      <c r="L8" s="10">
        <f t="shared" si="3"/>
        <v>9900</v>
      </c>
      <c r="M8" s="10">
        <f t="shared" si="4"/>
        <v>40</v>
      </c>
      <c r="N8" s="6">
        <f t="shared" si="5"/>
        <v>80000</v>
      </c>
      <c r="O8" s="9">
        <f t="shared" si="6"/>
        <v>99000</v>
      </c>
      <c r="P8" s="6">
        <f t="shared" si="7"/>
        <v>0</v>
      </c>
    </row>
    <row r="9" spans="1:16" x14ac:dyDescent="0.25">
      <c r="A9" s="4" t="s">
        <v>30</v>
      </c>
      <c r="B9" s="4" t="s">
        <v>3</v>
      </c>
      <c r="C9" s="4">
        <v>2000</v>
      </c>
      <c r="D9" s="4">
        <v>2001</v>
      </c>
      <c r="E9" s="12">
        <v>300000</v>
      </c>
      <c r="F9" s="4">
        <v>2000</v>
      </c>
      <c r="G9" s="12">
        <v>20000</v>
      </c>
      <c r="H9" s="12">
        <v>80000</v>
      </c>
      <c r="I9" s="12">
        <f t="shared" si="0"/>
        <v>100000</v>
      </c>
      <c r="J9" s="7">
        <f t="shared" si="1"/>
        <v>1000</v>
      </c>
      <c r="K9" s="9">
        <f t="shared" si="2"/>
        <v>99000</v>
      </c>
      <c r="L9" s="10">
        <f t="shared" si="3"/>
        <v>9900</v>
      </c>
      <c r="M9" s="10">
        <f t="shared" si="4"/>
        <v>40</v>
      </c>
      <c r="N9" s="6">
        <f t="shared" si="5"/>
        <v>80000</v>
      </c>
      <c r="O9" s="9">
        <f t="shared" si="6"/>
        <v>99000</v>
      </c>
      <c r="P9" s="6">
        <f t="shared" si="7"/>
        <v>0</v>
      </c>
    </row>
    <row r="10" spans="1:16" x14ac:dyDescent="0.25">
      <c r="A10" s="4" t="s">
        <v>31</v>
      </c>
      <c r="B10" s="4" t="s">
        <v>3</v>
      </c>
      <c r="C10" s="4">
        <v>2000</v>
      </c>
      <c r="D10" s="4">
        <v>2001</v>
      </c>
      <c r="E10" s="12">
        <v>300000</v>
      </c>
      <c r="F10" s="4">
        <v>2000</v>
      </c>
      <c r="G10" s="12">
        <v>20000</v>
      </c>
      <c r="H10" s="12">
        <v>80000</v>
      </c>
      <c r="I10" s="12">
        <f t="shared" si="0"/>
        <v>100000</v>
      </c>
      <c r="J10" s="7">
        <f t="shared" si="1"/>
        <v>1000</v>
      </c>
      <c r="K10" s="9">
        <f t="shared" si="2"/>
        <v>99000</v>
      </c>
      <c r="L10" s="10">
        <f t="shared" si="3"/>
        <v>9900</v>
      </c>
      <c r="M10" s="10">
        <f t="shared" si="4"/>
        <v>40</v>
      </c>
      <c r="N10" s="6">
        <f t="shared" si="5"/>
        <v>80000</v>
      </c>
      <c r="O10" s="9">
        <f t="shared" si="6"/>
        <v>99000</v>
      </c>
      <c r="P10" s="6">
        <f t="shared" si="7"/>
        <v>0</v>
      </c>
    </row>
    <row r="11" spans="1:16" x14ac:dyDescent="0.25">
      <c r="A11" s="4" t="s">
        <v>32</v>
      </c>
      <c r="B11" s="4" t="s">
        <v>3</v>
      </c>
      <c r="C11" s="4">
        <v>2000</v>
      </c>
      <c r="D11" s="4">
        <v>2001</v>
      </c>
      <c r="E11" s="12">
        <v>300000</v>
      </c>
      <c r="F11" s="4">
        <v>2000</v>
      </c>
      <c r="G11" s="12">
        <v>20000</v>
      </c>
      <c r="H11" s="12">
        <v>80000</v>
      </c>
      <c r="I11" s="12">
        <f t="shared" si="0"/>
        <v>100000</v>
      </c>
      <c r="J11" s="7">
        <f t="shared" si="1"/>
        <v>1000</v>
      </c>
      <c r="K11" s="9">
        <f t="shared" si="2"/>
        <v>99000</v>
      </c>
      <c r="L11" s="10">
        <f t="shared" si="3"/>
        <v>9900</v>
      </c>
      <c r="M11" s="10">
        <f t="shared" si="4"/>
        <v>40</v>
      </c>
      <c r="N11" s="6">
        <f t="shared" si="5"/>
        <v>80000</v>
      </c>
      <c r="O11" s="9">
        <f t="shared" si="6"/>
        <v>99000</v>
      </c>
      <c r="P11" s="6">
        <f t="shared" si="7"/>
        <v>0</v>
      </c>
    </row>
    <row r="12" spans="1:16" x14ac:dyDescent="0.25">
      <c r="A12" s="4" t="s">
        <v>33</v>
      </c>
      <c r="B12" s="4" t="s">
        <v>3</v>
      </c>
      <c r="C12" s="4">
        <v>2000</v>
      </c>
      <c r="D12" s="4">
        <v>2001</v>
      </c>
      <c r="E12" s="12">
        <v>300000</v>
      </c>
      <c r="F12" s="4">
        <v>2000</v>
      </c>
      <c r="G12" s="12">
        <v>20000</v>
      </c>
      <c r="H12" s="12">
        <v>80000</v>
      </c>
      <c r="I12" s="12">
        <f t="shared" si="0"/>
        <v>100000</v>
      </c>
      <c r="J12" s="7">
        <f t="shared" si="1"/>
        <v>1000</v>
      </c>
      <c r="K12" s="9">
        <f t="shared" si="2"/>
        <v>99000</v>
      </c>
      <c r="L12" s="10">
        <f t="shared" si="3"/>
        <v>9900</v>
      </c>
      <c r="M12" s="10">
        <f t="shared" si="4"/>
        <v>40</v>
      </c>
      <c r="N12" s="6">
        <f t="shared" si="5"/>
        <v>80000</v>
      </c>
      <c r="O12" s="9">
        <f t="shared" si="6"/>
        <v>99000</v>
      </c>
      <c r="P12" s="6">
        <f t="shared" si="7"/>
        <v>0</v>
      </c>
    </row>
    <row r="13" spans="1:16" x14ac:dyDescent="0.25">
      <c r="A13" s="4" t="s">
        <v>34</v>
      </c>
      <c r="B13" s="4" t="s">
        <v>3</v>
      </c>
      <c r="C13" s="4">
        <v>2000</v>
      </c>
      <c r="D13" s="4">
        <v>2001</v>
      </c>
      <c r="E13" s="12">
        <v>300000</v>
      </c>
      <c r="F13" s="4">
        <v>2000</v>
      </c>
      <c r="G13" s="12">
        <v>20000</v>
      </c>
      <c r="H13" s="12">
        <v>80000</v>
      </c>
      <c r="I13" s="12">
        <f t="shared" si="0"/>
        <v>100000</v>
      </c>
      <c r="J13" s="7">
        <f t="shared" si="1"/>
        <v>1000</v>
      </c>
      <c r="K13" s="9">
        <f t="shared" si="2"/>
        <v>99000</v>
      </c>
      <c r="L13" s="10">
        <f t="shared" si="3"/>
        <v>9900</v>
      </c>
      <c r="M13" s="10">
        <f t="shared" si="4"/>
        <v>40</v>
      </c>
      <c r="N13" s="6">
        <f t="shared" si="5"/>
        <v>80000</v>
      </c>
      <c r="O13" s="9">
        <f t="shared" si="6"/>
        <v>99000</v>
      </c>
      <c r="P13" s="6">
        <f t="shared" si="7"/>
        <v>0</v>
      </c>
    </row>
    <row r="14" spans="1:16" x14ac:dyDescent="0.25">
      <c r="A14" s="4" t="s">
        <v>35</v>
      </c>
      <c r="B14" s="4" t="s">
        <v>3</v>
      </c>
      <c r="C14" s="4">
        <v>2000</v>
      </c>
      <c r="D14" s="4">
        <v>2001</v>
      </c>
      <c r="E14" s="12">
        <v>300000</v>
      </c>
      <c r="F14" s="4">
        <v>2000</v>
      </c>
      <c r="G14" s="12">
        <v>20000</v>
      </c>
      <c r="H14" s="12">
        <v>80000</v>
      </c>
      <c r="I14" s="12">
        <f t="shared" si="0"/>
        <v>100000</v>
      </c>
      <c r="J14" s="7">
        <f t="shared" si="1"/>
        <v>1000</v>
      </c>
      <c r="K14" s="9">
        <f t="shared" si="2"/>
        <v>99000</v>
      </c>
      <c r="L14" s="10">
        <f t="shared" si="3"/>
        <v>9900</v>
      </c>
      <c r="M14" s="10">
        <f t="shared" si="4"/>
        <v>40</v>
      </c>
      <c r="N14" s="6">
        <f t="shared" si="5"/>
        <v>80000</v>
      </c>
      <c r="O14" s="9">
        <f t="shared" si="6"/>
        <v>99000</v>
      </c>
      <c r="P14" s="6">
        <f t="shared" si="7"/>
        <v>0</v>
      </c>
    </row>
    <row r="15" spans="1:16" x14ac:dyDescent="0.25">
      <c r="A15" s="4" t="s">
        <v>36</v>
      </c>
      <c r="B15" s="4" t="s">
        <v>3</v>
      </c>
      <c r="C15" s="4">
        <v>2000</v>
      </c>
      <c r="D15" s="4">
        <v>2001</v>
      </c>
      <c r="E15" s="12">
        <v>300000</v>
      </c>
      <c r="F15" s="4">
        <v>2000</v>
      </c>
      <c r="G15" s="12">
        <v>20000</v>
      </c>
      <c r="H15" s="12">
        <v>80000</v>
      </c>
      <c r="I15" s="12">
        <f t="shared" si="0"/>
        <v>100000</v>
      </c>
      <c r="J15" s="7">
        <f t="shared" si="1"/>
        <v>1000</v>
      </c>
      <c r="K15" s="9">
        <f t="shared" si="2"/>
        <v>99000</v>
      </c>
      <c r="L15" s="10">
        <f t="shared" si="3"/>
        <v>9900</v>
      </c>
      <c r="M15" s="10">
        <f t="shared" si="4"/>
        <v>40</v>
      </c>
      <c r="N15" s="6">
        <f t="shared" si="5"/>
        <v>80000</v>
      </c>
      <c r="O15" s="9">
        <f t="shared" si="6"/>
        <v>99000</v>
      </c>
      <c r="P15" s="6">
        <f t="shared" si="7"/>
        <v>0</v>
      </c>
    </row>
    <row r="16" spans="1:16" x14ac:dyDescent="0.25">
      <c r="A16" s="4" t="s">
        <v>37</v>
      </c>
      <c r="B16" s="4" t="s">
        <v>3</v>
      </c>
      <c r="C16" s="4">
        <v>2000</v>
      </c>
      <c r="D16" s="4">
        <v>2001</v>
      </c>
      <c r="E16" s="12">
        <v>300000</v>
      </c>
      <c r="F16" s="4">
        <v>2000</v>
      </c>
      <c r="G16" s="12">
        <v>20000</v>
      </c>
      <c r="H16" s="12">
        <v>80000</v>
      </c>
      <c r="I16" s="12">
        <f t="shared" si="0"/>
        <v>100000</v>
      </c>
      <c r="J16" s="7">
        <f t="shared" si="1"/>
        <v>1000</v>
      </c>
      <c r="K16" s="9">
        <f t="shared" si="2"/>
        <v>99000</v>
      </c>
      <c r="L16" s="10">
        <f t="shared" si="3"/>
        <v>9900</v>
      </c>
      <c r="M16" s="10">
        <f t="shared" si="4"/>
        <v>40</v>
      </c>
      <c r="N16" s="6">
        <f t="shared" si="5"/>
        <v>80000</v>
      </c>
      <c r="O16" s="9">
        <f t="shared" si="6"/>
        <v>99000</v>
      </c>
      <c r="P16" s="6">
        <f t="shared" si="7"/>
        <v>0</v>
      </c>
    </row>
    <row r="18" spans="1:14" ht="30.75" thickBot="1" x14ac:dyDescent="0.3">
      <c r="A18" s="1" t="s">
        <v>9</v>
      </c>
      <c r="B18" s="7">
        <v>1000</v>
      </c>
      <c r="L18" t="s">
        <v>4</v>
      </c>
      <c r="M18" s="5">
        <f>AVERAGE(M4:M16)</f>
        <v>40</v>
      </c>
    </row>
    <row r="19" spans="1:14" ht="45.75" thickBot="1" x14ac:dyDescent="0.3">
      <c r="A19" s="1" t="s">
        <v>14</v>
      </c>
      <c r="B19" s="4">
        <v>10</v>
      </c>
      <c r="E19" s="21" t="s">
        <v>22</v>
      </c>
      <c r="F19" s="22"/>
      <c r="G19" s="23"/>
      <c r="H19" s="14">
        <f>N2</f>
        <v>80000</v>
      </c>
    </row>
    <row r="20" spans="1:14" x14ac:dyDescent="0.25">
      <c r="A20" t="s">
        <v>11</v>
      </c>
      <c r="B20" s="8">
        <f>1/3</f>
        <v>0.33333333333333331</v>
      </c>
      <c r="L20" s="9"/>
      <c r="M20" s="11"/>
      <c r="N20" s="11"/>
    </row>
    <row r="21" spans="1:14" x14ac:dyDescent="0.25">
      <c r="M21" s="11"/>
      <c r="N21" s="11"/>
    </row>
    <row r="22" spans="1:14" ht="15.75" thickBot="1" x14ac:dyDescent="0.3">
      <c r="M22" s="11"/>
      <c r="N22" s="11"/>
    </row>
    <row r="23" spans="1:14" ht="15.75" thickBot="1" x14ac:dyDescent="0.3">
      <c r="E23" s="13" t="s">
        <v>21</v>
      </c>
    </row>
    <row r="24" spans="1:14" ht="15.75" thickBot="1" x14ac:dyDescent="0.3">
      <c r="E24" s="18" t="s">
        <v>20</v>
      </c>
      <c r="F24" s="19"/>
      <c r="G24" s="19"/>
      <c r="H24" s="19"/>
      <c r="I24" s="20"/>
      <c r="J24" s="14">
        <f>P2</f>
        <v>0</v>
      </c>
    </row>
    <row r="25" spans="1:14" ht="15.75" thickBot="1" x14ac:dyDescent="0.3">
      <c r="E25" s="15" t="str">
        <f>IF(J24&gt;0, "It's worth pursuing a property tax appeal", "You're already getting a good deal on your property taxes, stay quiet!")</f>
        <v>You're already getting a good deal on your property taxes, stay quiet!</v>
      </c>
      <c r="F25" s="16"/>
      <c r="G25" s="16"/>
      <c r="H25" s="16"/>
      <c r="I25" s="17"/>
    </row>
  </sheetData>
  <mergeCells count="3">
    <mergeCell ref="E25:I25"/>
    <mergeCell ref="E24:I24"/>
    <mergeCell ref="E19:G19"/>
  </mergeCells>
  <conditionalFormatting sqref="J24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scale="57" fitToHeight="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Curt Stowers</dc:creator>
  <cp:lastModifiedBy>Curt Stowers</cp:lastModifiedBy>
  <cp:lastPrinted>2014-09-09T18:23:34Z</cp:lastPrinted>
  <dcterms:created xsi:type="dcterms:W3CDTF">2014-09-09T16:18:09Z</dcterms:created>
  <dcterms:modified xsi:type="dcterms:W3CDTF">2014-09-18T01:41:01Z</dcterms:modified>
</cp:coreProperties>
</file>