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32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Sheet1!$A$1:$N$65</definedName>
  </definedNames>
  <calcPr calcId="145621"/>
</workbook>
</file>

<file path=xl/calcChain.xml><?xml version="1.0" encoding="utf-8"?>
<calcChain xmlns="http://schemas.openxmlformats.org/spreadsheetml/2006/main">
  <c r="B8" i="1" l="1"/>
  <c r="E8" i="1" s="1"/>
  <c r="K8" i="1" l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M8" i="1" l="1"/>
  <c r="L8" i="1"/>
  <c r="J8" i="1"/>
  <c r="H8" i="1"/>
  <c r="D8" i="1"/>
  <c r="F8" i="1" s="1"/>
  <c r="G8" i="1" s="1"/>
  <c r="B9" i="1"/>
  <c r="E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N8" i="1"/>
  <c r="L9" i="1"/>
  <c r="M9" i="1"/>
  <c r="K9" i="1"/>
  <c r="J9" i="1"/>
  <c r="D9" i="1"/>
  <c r="F9" i="1" s="1"/>
  <c r="G9" i="1" s="1"/>
  <c r="I8" i="1"/>
  <c r="H9" i="1"/>
  <c r="H15" i="1" l="1"/>
  <c r="H18" i="1"/>
  <c r="H17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B29" i="1"/>
  <c r="H10" i="1"/>
  <c r="H14" i="1"/>
  <c r="H26" i="1"/>
  <c r="H24" i="1"/>
  <c r="H16" i="1"/>
  <c r="H28" i="1"/>
  <c r="H12" i="1"/>
  <c r="H22" i="1"/>
  <c r="H27" i="1"/>
  <c r="H11" i="1"/>
  <c r="H23" i="1"/>
  <c r="H25" i="1"/>
  <c r="H19" i="1"/>
  <c r="H13" i="1"/>
  <c r="H21" i="1"/>
  <c r="H20" i="1"/>
  <c r="N9" i="1"/>
  <c r="I9" i="1"/>
  <c r="B30" i="1" l="1"/>
  <c r="E29" i="1"/>
  <c r="H29" i="1"/>
  <c r="L11" i="1"/>
  <c r="K11" i="1"/>
  <c r="M11" i="1"/>
  <c r="J11" i="1"/>
  <c r="D11" i="1"/>
  <c r="B31" i="1" l="1"/>
  <c r="E30" i="1"/>
  <c r="H30" i="1"/>
  <c r="N11" i="1"/>
  <c r="L12" i="1"/>
  <c r="K12" i="1"/>
  <c r="J12" i="1"/>
  <c r="M12" i="1"/>
  <c r="D12" i="1"/>
  <c r="B32" i="1" l="1"/>
  <c r="E31" i="1"/>
  <c r="H31" i="1"/>
  <c r="N12" i="1"/>
  <c r="L13" i="1"/>
  <c r="M13" i="1"/>
  <c r="K13" i="1"/>
  <c r="J13" i="1"/>
  <c r="D13" i="1"/>
  <c r="B33" i="1" l="1"/>
  <c r="E32" i="1"/>
  <c r="H32" i="1"/>
  <c r="N13" i="1"/>
  <c r="L14" i="1"/>
  <c r="K14" i="1"/>
  <c r="J14" i="1"/>
  <c r="M14" i="1"/>
  <c r="D14" i="1"/>
  <c r="B34" i="1" l="1"/>
  <c r="E33" i="1"/>
  <c r="H33" i="1"/>
  <c r="N14" i="1"/>
  <c r="L15" i="1"/>
  <c r="K15" i="1"/>
  <c r="M15" i="1"/>
  <c r="J15" i="1"/>
  <c r="D15" i="1"/>
  <c r="B35" i="1" l="1"/>
  <c r="E34" i="1"/>
  <c r="H34" i="1"/>
  <c r="N15" i="1"/>
  <c r="L16" i="1"/>
  <c r="M16" i="1"/>
  <c r="K16" i="1"/>
  <c r="J16" i="1"/>
  <c r="D16" i="1"/>
  <c r="B36" i="1" l="1"/>
  <c r="E35" i="1"/>
  <c r="H35" i="1"/>
  <c r="N16" i="1"/>
  <c r="L17" i="1"/>
  <c r="K17" i="1"/>
  <c r="J17" i="1"/>
  <c r="M17" i="1"/>
  <c r="D17" i="1"/>
  <c r="B37" i="1" l="1"/>
  <c r="E36" i="1"/>
  <c r="H36" i="1"/>
  <c r="N17" i="1"/>
  <c r="L18" i="1"/>
  <c r="K18" i="1"/>
  <c r="M18" i="1"/>
  <c r="J18" i="1"/>
  <c r="D18" i="1"/>
  <c r="B38" i="1" l="1"/>
  <c r="E37" i="1"/>
  <c r="H37" i="1"/>
  <c r="N18" i="1"/>
  <c r="L19" i="1"/>
  <c r="M19" i="1"/>
  <c r="K19" i="1"/>
  <c r="J19" i="1"/>
  <c r="D19" i="1"/>
  <c r="B39" i="1" l="1"/>
  <c r="E38" i="1"/>
  <c r="H38" i="1"/>
  <c r="N19" i="1"/>
  <c r="L20" i="1"/>
  <c r="K20" i="1"/>
  <c r="J20" i="1"/>
  <c r="M20" i="1"/>
  <c r="D20" i="1"/>
  <c r="B40" i="1" l="1"/>
  <c r="E39" i="1"/>
  <c r="H39" i="1"/>
  <c r="N20" i="1"/>
  <c r="L21" i="1"/>
  <c r="K21" i="1"/>
  <c r="M21" i="1"/>
  <c r="J21" i="1"/>
  <c r="D21" i="1"/>
  <c r="B41" i="1" l="1"/>
  <c r="E40" i="1"/>
  <c r="H40" i="1"/>
  <c r="N21" i="1"/>
  <c r="L22" i="1"/>
  <c r="M22" i="1"/>
  <c r="K22" i="1"/>
  <c r="J22" i="1"/>
  <c r="D22" i="1"/>
  <c r="B42" i="1" l="1"/>
  <c r="E41" i="1"/>
  <c r="H41" i="1"/>
  <c r="N22" i="1"/>
  <c r="L23" i="1"/>
  <c r="K23" i="1"/>
  <c r="J23" i="1"/>
  <c r="M23" i="1"/>
  <c r="D23" i="1"/>
  <c r="B43" i="1" l="1"/>
  <c r="E42" i="1"/>
  <c r="H42" i="1"/>
  <c r="N23" i="1"/>
  <c r="L24" i="1"/>
  <c r="K24" i="1"/>
  <c r="J24" i="1"/>
  <c r="M24" i="1"/>
  <c r="D24" i="1"/>
  <c r="B44" i="1" l="1"/>
  <c r="E43" i="1"/>
  <c r="H43" i="1"/>
  <c r="N24" i="1"/>
  <c r="L25" i="1"/>
  <c r="M25" i="1"/>
  <c r="K25" i="1"/>
  <c r="J25" i="1"/>
  <c r="D25" i="1"/>
  <c r="B45" i="1" l="1"/>
  <c r="E44" i="1"/>
  <c r="H44" i="1"/>
  <c r="N25" i="1"/>
  <c r="L26" i="1"/>
  <c r="K26" i="1"/>
  <c r="J26" i="1"/>
  <c r="M26" i="1"/>
  <c r="D26" i="1"/>
  <c r="B46" i="1" l="1"/>
  <c r="E45" i="1"/>
  <c r="H45" i="1"/>
  <c r="N26" i="1"/>
  <c r="L27" i="1"/>
  <c r="K27" i="1"/>
  <c r="M27" i="1"/>
  <c r="J27" i="1"/>
  <c r="D27" i="1"/>
  <c r="B47" i="1" l="1"/>
  <c r="E46" i="1"/>
  <c r="H46" i="1"/>
  <c r="N27" i="1"/>
  <c r="L28" i="1"/>
  <c r="K28" i="1"/>
  <c r="J28" i="1"/>
  <c r="M28" i="1"/>
  <c r="D28" i="1"/>
  <c r="E47" i="1" l="1"/>
  <c r="N2" i="1" s="1"/>
  <c r="H47" i="1"/>
  <c r="B48" i="1"/>
  <c r="N28" i="1"/>
  <c r="L29" i="1"/>
  <c r="M29" i="1"/>
  <c r="K29" i="1"/>
  <c r="J29" i="1"/>
  <c r="D29" i="1"/>
  <c r="G48" i="1" l="1"/>
  <c r="F48" i="1"/>
  <c r="E48" i="1"/>
  <c r="H48" i="1"/>
  <c r="B49" i="1"/>
  <c r="L10" i="1"/>
  <c r="D10" i="1"/>
  <c r="F10" i="1" s="1"/>
  <c r="G10" i="1" s="1"/>
  <c r="K10" i="1"/>
  <c r="J10" i="1"/>
  <c r="M10" i="1"/>
  <c r="N29" i="1"/>
  <c r="L30" i="1"/>
  <c r="K30" i="1"/>
  <c r="M30" i="1"/>
  <c r="J30" i="1"/>
  <c r="D30" i="1"/>
  <c r="J48" i="1" l="1"/>
  <c r="L48" i="1"/>
  <c r="K48" i="1"/>
  <c r="M48" i="1"/>
  <c r="D48" i="1"/>
  <c r="G49" i="1"/>
  <c r="F49" i="1"/>
  <c r="E49" i="1"/>
  <c r="H49" i="1"/>
  <c r="B50" i="1"/>
  <c r="F11" i="1"/>
  <c r="G11" i="1" s="1"/>
  <c r="N10" i="1"/>
  <c r="I10" i="1"/>
  <c r="N30" i="1"/>
  <c r="L31" i="1"/>
  <c r="K31" i="1"/>
  <c r="J31" i="1"/>
  <c r="M31" i="1"/>
  <c r="D31" i="1"/>
  <c r="N48" i="1" l="1"/>
  <c r="E50" i="1"/>
  <c r="F50" i="1"/>
  <c r="G50" i="1"/>
  <c r="B51" i="1"/>
  <c r="H50" i="1"/>
  <c r="K49" i="1"/>
  <c r="D49" i="1"/>
  <c r="L49" i="1"/>
  <c r="M49" i="1"/>
  <c r="J49" i="1"/>
  <c r="F12" i="1"/>
  <c r="G12" i="1" s="1"/>
  <c r="I11" i="1"/>
  <c r="N31" i="1"/>
  <c r="L32" i="1"/>
  <c r="M32" i="1"/>
  <c r="K32" i="1"/>
  <c r="J32" i="1"/>
  <c r="D32" i="1"/>
  <c r="N49" i="1" l="1"/>
  <c r="E51" i="1"/>
  <c r="G51" i="1"/>
  <c r="F51" i="1"/>
  <c r="H51" i="1"/>
  <c r="B52" i="1"/>
  <c r="K50" i="1"/>
  <c r="L50" i="1"/>
  <c r="M50" i="1"/>
  <c r="J50" i="1"/>
  <c r="D50" i="1"/>
  <c r="F13" i="1"/>
  <c r="G13" i="1" s="1"/>
  <c r="I12" i="1"/>
  <c r="N32" i="1"/>
  <c r="L33" i="1"/>
  <c r="K33" i="1"/>
  <c r="J33" i="1"/>
  <c r="M33" i="1"/>
  <c r="D33" i="1"/>
  <c r="N50" i="1" l="1"/>
  <c r="G52" i="1"/>
  <c r="F52" i="1"/>
  <c r="E52" i="1"/>
  <c r="B53" i="1"/>
  <c r="H52" i="1"/>
  <c r="J51" i="1"/>
  <c r="K51" i="1"/>
  <c r="D51" i="1"/>
  <c r="M51" i="1"/>
  <c r="L51" i="1"/>
  <c r="F14" i="1"/>
  <c r="G14" i="1" s="1"/>
  <c r="I13" i="1"/>
  <c r="N33" i="1"/>
  <c r="L34" i="1"/>
  <c r="K34" i="1"/>
  <c r="M34" i="1"/>
  <c r="J34" i="1"/>
  <c r="D34" i="1"/>
  <c r="N51" i="1" l="1"/>
  <c r="G53" i="1"/>
  <c r="F53" i="1"/>
  <c r="E53" i="1"/>
  <c r="B54" i="1"/>
  <c r="H53" i="1"/>
  <c r="J52" i="1"/>
  <c r="D52" i="1"/>
  <c r="M52" i="1"/>
  <c r="L52" i="1"/>
  <c r="K52" i="1"/>
  <c r="F15" i="1"/>
  <c r="G15" i="1" s="1"/>
  <c r="I14" i="1"/>
  <c r="N34" i="1"/>
  <c r="L35" i="1"/>
  <c r="K35" i="1"/>
  <c r="J35" i="1"/>
  <c r="M35" i="1"/>
  <c r="D35" i="1"/>
  <c r="N52" i="1" l="1"/>
  <c r="E54" i="1"/>
  <c r="G54" i="1"/>
  <c r="F54" i="1"/>
  <c r="H54" i="1"/>
  <c r="B55" i="1"/>
  <c r="K53" i="1"/>
  <c r="D53" i="1"/>
  <c r="M53" i="1"/>
  <c r="L53" i="1"/>
  <c r="J53" i="1"/>
  <c r="F16" i="1"/>
  <c r="G16" i="1" s="1"/>
  <c r="I15" i="1"/>
  <c r="N35" i="1"/>
  <c r="L36" i="1"/>
  <c r="M36" i="1"/>
  <c r="K36" i="1"/>
  <c r="J36" i="1"/>
  <c r="D36" i="1"/>
  <c r="N53" i="1" l="1"/>
  <c r="E55" i="1"/>
  <c r="G55" i="1"/>
  <c r="F55" i="1"/>
  <c r="H55" i="1"/>
  <c r="B56" i="1"/>
  <c r="K54" i="1"/>
  <c r="L54" i="1"/>
  <c r="D54" i="1"/>
  <c r="J54" i="1"/>
  <c r="M54" i="1"/>
  <c r="F17" i="1"/>
  <c r="G17" i="1" s="1"/>
  <c r="I16" i="1"/>
  <c r="N36" i="1"/>
  <c r="L37" i="1"/>
  <c r="K37" i="1"/>
  <c r="J37" i="1"/>
  <c r="M37" i="1"/>
  <c r="D37" i="1"/>
  <c r="N54" i="1" l="1"/>
  <c r="G56" i="1"/>
  <c r="F56" i="1"/>
  <c r="E56" i="1"/>
  <c r="H56" i="1"/>
  <c r="B57" i="1"/>
  <c r="D55" i="1"/>
  <c r="K55" i="1"/>
  <c r="J55" i="1"/>
  <c r="M55" i="1"/>
  <c r="L55" i="1"/>
  <c r="F18" i="1"/>
  <c r="G18" i="1" s="1"/>
  <c r="I17" i="1"/>
  <c r="N37" i="1"/>
  <c r="L38" i="1"/>
  <c r="K38" i="1"/>
  <c r="M38" i="1"/>
  <c r="J38" i="1"/>
  <c r="D38" i="1"/>
  <c r="N55" i="1" l="1"/>
  <c r="G57" i="1"/>
  <c r="F57" i="1"/>
  <c r="E57" i="1"/>
  <c r="B58" i="1"/>
  <c r="H57" i="1"/>
  <c r="K56" i="1"/>
  <c r="M56" i="1"/>
  <c r="L56" i="1"/>
  <c r="J56" i="1"/>
  <c r="D56" i="1"/>
  <c r="F19" i="1"/>
  <c r="G19" i="1" s="1"/>
  <c r="I18" i="1"/>
  <c r="N38" i="1"/>
  <c r="L39" i="1"/>
  <c r="M39" i="1"/>
  <c r="K39" i="1"/>
  <c r="J39" i="1"/>
  <c r="D39" i="1"/>
  <c r="N56" i="1" l="1"/>
  <c r="E58" i="1"/>
  <c r="G58" i="1"/>
  <c r="F58" i="1"/>
  <c r="H58" i="1"/>
  <c r="B59" i="1"/>
  <c r="D57" i="1"/>
  <c r="L57" i="1"/>
  <c r="M57" i="1"/>
  <c r="J57" i="1"/>
  <c r="K57" i="1"/>
  <c r="F20" i="1"/>
  <c r="G20" i="1" s="1"/>
  <c r="I19" i="1"/>
  <c r="N39" i="1"/>
  <c r="L40" i="1"/>
  <c r="K40" i="1"/>
  <c r="J40" i="1"/>
  <c r="M40" i="1"/>
  <c r="D40" i="1"/>
  <c r="N57" i="1" l="1"/>
  <c r="E59" i="1"/>
  <c r="G59" i="1"/>
  <c r="F59" i="1"/>
  <c r="B60" i="1"/>
  <c r="H59" i="1"/>
  <c r="L58" i="1"/>
  <c r="J58" i="1"/>
  <c r="D58" i="1"/>
  <c r="M58" i="1"/>
  <c r="K58" i="1"/>
  <c r="F21" i="1"/>
  <c r="G21" i="1" s="1"/>
  <c r="I20" i="1"/>
  <c r="N40" i="1"/>
  <c r="L41" i="1"/>
  <c r="K41" i="1"/>
  <c r="M41" i="1"/>
  <c r="J41" i="1"/>
  <c r="D41" i="1"/>
  <c r="N58" i="1" l="1"/>
  <c r="L59" i="1"/>
  <c r="D59" i="1"/>
  <c r="J59" i="1"/>
  <c r="K59" i="1"/>
  <c r="M59" i="1"/>
  <c r="G60" i="1"/>
  <c r="F60" i="1"/>
  <c r="E60" i="1"/>
  <c r="H60" i="1"/>
  <c r="B61" i="1"/>
  <c r="F22" i="1"/>
  <c r="G22" i="1" s="1"/>
  <c r="I21" i="1"/>
  <c r="N41" i="1"/>
  <c r="L42" i="1"/>
  <c r="M42" i="1"/>
  <c r="K42" i="1"/>
  <c r="J42" i="1"/>
  <c r="D42" i="1"/>
  <c r="N59" i="1" l="1"/>
  <c r="K60" i="1"/>
  <c r="J60" i="1"/>
  <c r="M60" i="1"/>
  <c r="L60" i="1"/>
  <c r="D60" i="1"/>
  <c r="G61" i="1"/>
  <c r="F61" i="1"/>
  <c r="E61" i="1"/>
  <c r="B62" i="1"/>
  <c r="H61" i="1"/>
  <c r="F23" i="1"/>
  <c r="G23" i="1" s="1"/>
  <c r="I22" i="1"/>
  <c r="N42" i="1"/>
  <c r="L43" i="1"/>
  <c r="K43" i="1"/>
  <c r="J43" i="1"/>
  <c r="M43" i="1"/>
  <c r="D43" i="1"/>
  <c r="N60" i="1" l="1"/>
  <c r="J61" i="1"/>
  <c r="M61" i="1"/>
  <c r="L61" i="1"/>
  <c r="K61" i="1"/>
  <c r="D61" i="1"/>
  <c r="E62" i="1"/>
  <c r="G62" i="1"/>
  <c r="F62" i="1"/>
  <c r="B63" i="1"/>
  <c r="H62" i="1"/>
  <c r="F24" i="1"/>
  <c r="G24" i="1" s="1"/>
  <c r="I23" i="1"/>
  <c r="N43" i="1"/>
  <c r="L44" i="1"/>
  <c r="K44" i="1"/>
  <c r="J44" i="1"/>
  <c r="M44" i="1"/>
  <c r="D44" i="1"/>
  <c r="N61" i="1" l="1"/>
  <c r="D62" i="1"/>
  <c r="K62" i="1"/>
  <c r="M62" i="1"/>
  <c r="L62" i="1"/>
  <c r="J62" i="1"/>
  <c r="E63" i="1"/>
  <c r="G63" i="1"/>
  <c r="F63" i="1"/>
  <c r="B64" i="1"/>
  <c r="H63" i="1"/>
  <c r="F25" i="1"/>
  <c r="G25" i="1" s="1"/>
  <c r="I24" i="1"/>
  <c r="N44" i="1"/>
  <c r="L45" i="1"/>
  <c r="M45" i="1"/>
  <c r="K45" i="1"/>
  <c r="J45" i="1"/>
  <c r="D45" i="1"/>
  <c r="N62" i="1" l="1"/>
  <c r="J63" i="1"/>
  <c r="M63" i="1"/>
  <c r="L63" i="1"/>
  <c r="K63" i="1"/>
  <c r="D63" i="1"/>
  <c r="G64" i="1"/>
  <c r="F64" i="1"/>
  <c r="E64" i="1"/>
  <c r="B65" i="1"/>
  <c r="H64" i="1"/>
  <c r="F26" i="1"/>
  <c r="G26" i="1" s="1"/>
  <c r="I25" i="1"/>
  <c r="N45" i="1"/>
  <c r="L46" i="1"/>
  <c r="K46" i="1"/>
  <c r="M46" i="1"/>
  <c r="J46" i="1"/>
  <c r="D46" i="1"/>
  <c r="N63" i="1" l="1"/>
  <c r="D64" i="1"/>
  <c r="K64" i="1"/>
  <c r="J64" i="1"/>
  <c r="M64" i="1"/>
  <c r="L64" i="1"/>
  <c r="H65" i="1"/>
  <c r="G65" i="1"/>
  <c r="F65" i="1"/>
  <c r="E65" i="1"/>
  <c r="F27" i="1"/>
  <c r="I26" i="1"/>
  <c r="N46" i="1"/>
  <c r="D47" i="1"/>
  <c r="L47" i="1"/>
  <c r="K47" i="1"/>
  <c r="J47" i="1"/>
  <c r="M47" i="1"/>
  <c r="G27" i="1" l="1"/>
  <c r="I27" i="1" s="1"/>
  <c r="F28" i="1"/>
  <c r="N64" i="1"/>
  <c r="L65" i="1"/>
  <c r="D65" i="1"/>
  <c r="M65" i="1"/>
  <c r="J65" i="1"/>
  <c r="K65" i="1"/>
  <c r="N47" i="1"/>
  <c r="G28" i="1" l="1"/>
  <c r="I28" i="1" s="1"/>
  <c r="F29" i="1"/>
  <c r="N65" i="1"/>
  <c r="N1" i="1" s="1"/>
  <c r="G29" i="1" l="1"/>
  <c r="I29" i="1" s="1"/>
  <c r="F30" i="1"/>
  <c r="G30" i="1" l="1"/>
  <c r="I30" i="1" s="1"/>
  <c r="F31" i="1"/>
  <c r="G31" i="1" l="1"/>
  <c r="I31" i="1" s="1"/>
  <c r="F32" i="1"/>
  <c r="G32" i="1" l="1"/>
  <c r="I32" i="1" s="1"/>
  <c r="F33" i="1"/>
  <c r="G33" i="1" l="1"/>
  <c r="I33" i="1" s="1"/>
  <c r="F34" i="1"/>
  <c r="G34" i="1" l="1"/>
  <c r="I34" i="1" s="1"/>
  <c r="F35" i="1"/>
  <c r="G35" i="1" l="1"/>
  <c r="I35" i="1" s="1"/>
  <c r="F36" i="1"/>
  <c r="G36" i="1" l="1"/>
  <c r="I36" i="1" s="1"/>
  <c r="F37" i="1"/>
  <c r="G37" i="1" l="1"/>
  <c r="I37" i="1" s="1"/>
  <c r="F38" i="1"/>
  <c r="G38" i="1" l="1"/>
  <c r="I38" i="1" s="1"/>
  <c r="F39" i="1"/>
  <c r="G39" i="1" l="1"/>
  <c r="I39" i="1" s="1"/>
  <c r="F40" i="1"/>
  <c r="G40" i="1" l="1"/>
  <c r="I40" i="1" s="1"/>
  <c r="F41" i="1"/>
  <c r="G41" i="1" l="1"/>
  <c r="I41" i="1" s="1"/>
  <c r="F42" i="1"/>
  <c r="G42" i="1" l="1"/>
  <c r="I42" i="1" s="1"/>
  <c r="F43" i="1"/>
  <c r="G43" i="1" l="1"/>
  <c r="I43" i="1" s="1"/>
  <c r="F44" i="1"/>
  <c r="G44" i="1" l="1"/>
  <c r="I44" i="1" s="1"/>
  <c r="F45" i="1"/>
  <c r="G45" i="1" l="1"/>
  <c r="I45" i="1" s="1"/>
  <c r="F46" i="1"/>
  <c r="G46" i="1" l="1"/>
  <c r="I46" i="1" s="1"/>
  <c r="F47" i="1"/>
  <c r="G47" i="1" s="1"/>
  <c r="I47" i="1" l="1"/>
  <c r="N3" i="1" s="1"/>
  <c r="I48" i="1" l="1"/>
  <c r="I49" i="1" l="1"/>
  <c r="I50" i="1" l="1"/>
  <c r="I51" i="1" l="1"/>
  <c r="I52" i="1" l="1"/>
  <c r="I53" i="1" l="1"/>
  <c r="I54" i="1" l="1"/>
  <c r="I55" i="1" l="1"/>
  <c r="I56" i="1" l="1"/>
  <c r="I57" i="1" l="1"/>
  <c r="I58" i="1" l="1"/>
  <c r="I59" i="1" l="1"/>
  <c r="I60" i="1" l="1"/>
  <c r="I61" i="1" l="1"/>
  <c r="I62" i="1" l="1"/>
  <c r="I63" i="1" l="1"/>
  <c r="I64" i="1" l="1"/>
  <c r="I65" i="1"/>
</calcChain>
</file>

<file path=xl/sharedStrings.xml><?xml version="1.0" encoding="utf-8"?>
<sst xmlns="http://schemas.openxmlformats.org/spreadsheetml/2006/main" count="29" uniqueCount="27">
  <si>
    <t>Savings
Percent</t>
  </si>
  <si>
    <t>Year</t>
  </si>
  <si>
    <t>Savings</t>
  </si>
  <si>
    <t>Portfolio</t>
  </si>
  <si>
    <t>Wealth
Factor</t>
  </si>
  <si>
    <t>Age / 10</t>
  </si>
  <si>
    <t>Age
(start of year)</t>
  </si>
  <si>
    <t>Investments / Salary</t>
  </si>
  <si>
    <t>Social
Security</t>
  </si>
  <si>
    <t>Federal Tax</t>
  </si>
  <si>
    <t>State Tax</t>
  </si>
  <si>
    <t>SS Rate</t>
  </si>
  <si>
    <t>Take Home Pay</t>
  </si>
  <si>
    <t>Starting
Portfolio</t>
  </si>
  <si>
    <t>Retirement
Age</t>
  </si>
  <si>
    <t>Starting
Salary</t>
  </si>
  <si>
    <t>Retirement Final Take Home</t>
  </si>
  <si>
    <t>Salary or 
Final Salary</t>
  </si>
  <si>
    <t>Starting Age</t>
  </si>
  <si>
    <t>Wealth Factor at Retirement</t>
  </si>
  <si>
    <t>State
Tax Rate</t>
  </si>
  <si>
    <t>Federal
Tax Rate</t>
  </si>
  <si>
    <t>Assumed Salary
Growth</t>
  </si>
  <si>
    <t>Assmumed Investment
Growth</t>
  </si>
  <si>
    <t>Final Salary at Retirement</t>
  </si>
  <si>
    <t>Key
Statistics</t>
  </si>
  <si>
    <t>Note:  Spreadsheet is for illustration purposes only.  No guarantees on the accuracy of any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</si>
</sst>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44" fontId="0" fillId="0" borderId="0" xfId="1" applyFont="1"/>
    <xf numFmtId="0" fontId="0" fillId="0" borderId="1" xfId="0" applyBorder="1"/>
    <xf numFmtId="0" fontId="0" fillId="0" borderId="0" xfId="0" applyBorder="1"/>
    <xf numFmtId="44" fontId="0" fillId="0" borderId="0" xfId="1" applyFont="1" applyBorder="1"/>
    <xf numFmtId="2" fontId="0" fillId="0" borderId="0" xfId="0" applyNumberFormat="1" applyBorder="1"/>
    <xf numFmtId="44" fontId="0" fillId="0" borderId="0" xfId="0" applyNumberFormat="1" applyBorder="1"/>
    <xf numFmtId="0" fontId="0" fillId="0" borderId="3" xfId="0" applyBorder="1"/>
    <xf numFmtId="0" fontId="0" fillId="0" borderId="4" xfId="0" applyBorder="1"/>
    <xf numFmtId="44" fontId="0" fillId="0" borderId="4" xfId="1" applyFont="1" applyBorder="1"/>
    <xf numFmtId="2" fontId="0" fillId="0" borderId="4" xfId="0" applyNumberFormat="1" applyBorder="1"/>
    <xf numFmtId="44" fontId="0" fillId="0" borderId="4" xfId="0" applyNumberFormat="1" applyBorder="1"/>
    <xf numFmtId="0" fontId="0" fillId="0" borderId="0" xfId="0" applyFill="1"/>
    <xf numFmtId="0" fontId="0" fillId="0" borderId="0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44" fontId="0" fillId="0" borderId="1" xfId="1" applyFont="1" applyBorder="1"/>
    <xf numFmtId="44" fontId="0" fillId="0" borderId="2" xfId="1" applyFont="1" applyBorder="1"/>
    <xf numFmtId="44" fontId="0" fillId="0" borderId="3" xfId="1" applyFont="1" applyBorder="1"/>
    <xf numFmtId="44" fontId="0" fillId="0" borderId="5" xfId="1" applyFont="1" applyBorder="1"/>
    <xf numFmtId="0" fontId="0" fillId="0" borderId="9" xfId="0" applyBorder="1" applyAlignment="1">
      <alignment horizontal="center" wrapText="1"/>
    </xf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5" xfId="0" applyNumberFormat="1" applyBorder="1"/>
    <xf numFmtId="0" fontId="0" fillId="0" borderId="8" xfId="0" applyBorder="1" applyAlignment="1">
      <alignment horizontal="center" wrapText="1"/>
    </xf>
    <xf numFmtId="44" fontId="0" fillId="0" borderId="12" xfId="0" applyNumberFormat="1" applyBorder="1"/>
    <xf numFmtId="44" fontId="0" fillId="0" borderId="13" xfId="0" applyNumberFormat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9" fontId="0" fillId="0" borderId="15" xfId="0" applyNumberFormat="1" applyBorder="1" applyAlignment="1">
      <alignment horizontal="center" wrapText="1"/>
    </xf>
    <xf numFmtId="9" fontId="0" fillId="0" borderId="17" xfId="0" applyNumberFormat="1" applyBorder="1" applyAlignment="1">
      <alignment horizontal="center"/>
    </xf>
    <xf numFmtId="164" fontId="0" fillId="2" borderId="18" xfId="2" applyNumberFormat="1" applyFont="1" applyFill="1" applyBorder="1"/>
    <xf numFmtId="164" fontId="0" fillId="2" borderId="17" xfId="2" applyNumberFormat="1" applyFont="1" applyFill="1" applyBorder="1"/>
    <xf numFmtId="164" fontId="0" fillId="2" borderId="15" xfId="2" applyNumberFormat="1" applyFont="1" applyFill="1" applyBorder="1"/>
    <xf numFmtId="0" fontId="0" fillId="2" borderId="18" xfId="0" applyFill="1" applyBorder="1"/>
    <xf numFmtId="0" fontId="0" fillId="2" borderId="17" xfId="0" applyFill="1" applyBorder="1" applyAlignment="1">
      <alignment horizontal="right" wrapText="1"/>
    </xf>
    <xf numFmtId="0" fontId="0" fillId="0" borderId="9" xfId="0" applyBorder="1"/>
    <xf numFmtId="0" fontId="0" fillId="0" borderId="21" xfId="0" applyBorder="1" applyAlignment="1">
      <alignment horizontal="center" wrapText="1"/>
    </xf>
    <xf numFmtId="44" fontId="0" fillId="2" borderId="13" xfId="1" applyFont="1" applyFill="1" applyBorder="1"/>
    <xf numFmtId="44" fontId="0" fillId="2" borderId="5" xfId="1" applyFont="1" applyFill="1" applyBorder="1"/>
    <xf numFmtId="0" fontId="0" fillId="0" borderId="7" xfId="0" applyBorder="1" applyAlignment="1">
      <alignment horizontal="center" wrapText="1"/>
    </xf>
    <xf numFmtId="44" fontId="0" fillId="0" borderId="19" xfId="1" applyFont="1" applyBorder="1"/>
    <xf numFmtId="44" fontId="0" fillId="0" borderId="23" xfId="1" applyFont="1" applyBorder="1"/>
    <xf numFmtId="43" fontId="0" fillId="0" borderId="20" xfId="3" applyFont="1" applyBorder="1"/>
    <xf numFmtId="0" fontId="0" fillId="0" borderId="2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7" xfId="0" applyBorder="1" applyAlignment="1">
      <alignment horizontal="left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abSelected="1" zoomScaleNormal="100" workbookViewId="0">
      <selection activeCell="G3" sqref="G3"/>
    </sheetView>
  </sheetViews>
  <sheetFormatPr defaultRowHeight="15" x14ac:dyDescent="0.25"/>
  <cols>
    <col min="2" max="2" width="11.42578125" customWidth="1"/>
    <col min="3" max="3" width="13" customWidth="1"/>
    <col min="4" max="5" width="12.5703125" bestFit="1" customWidth="1"/>
    <col min="6" max="6" width="15.28515625" bestFit="1" customWidth="1"/>
    <col min="7" max="7" width="12.140625" customWidth="1"/>
    <col min="8" max="8" width="11.140625" customWidth="1"/>
    <col min="10" max="12" width="12.5703125" bestFit="1" customWidth="1"/>
    <col min="13" max="13" width="11.5703125" bestFit="1" customWidth="1"/>
    <col min="14" max="14" width="12.5703125" bestFit="1" customWidth="1"/>
  </cols>
  <sheetData>
    <row r="1" spans="1:14" ht="45.75" thickBot="1" x14ac:dyDescent="0.3">
      <c r="A1" s="54" t="s">
        <v>26</v>
      </c>
      <c r="B1" s="55"/>
      <c r="C1" s="55"/>
      <c r="D1" s="55"/>
      <c r="E1" s="56"/>
      <c r="L1" s="53" t="s">
        <v>25</v>
      </c>
      <c r="M1" s="44" t="s">
        <v>16</v>
      </c>
      <c r="N1" s="48">
        <f>VLOOKUP(C6,$C$8:$N$65,12)</f>
        <v>52297.059004354589</v>
      </c>
    </row>
    <row r="2" spans="1:14" ht="45.75" thickBot="1" x14ac:dyDescent="0.3">
      <c r="M2" s="51" t="s">
        <v>24</v>
      </c>
      <c r="N2" s="49">
        <f>VLOOKUP(C6,$C$8:$N$65,3)</f>
        <v>100571.26731606651</v>
      </c>
    </row>
    <row r="3" spans="1:14" ht="45.75" thickBot="1" x14ac:dyDescent="0.3">
      <c r="E3" s="29" t="s">
        <v>15</v>
      </c>
      <c r="F3" s="47" t="s">
        <v>13</v>
      </c>
      <c r="M3" s="52" t="s">
        <v>19</v>
      </c>
      <c r="N3" s="50">
        <f>VLOOKUP(C6,$C$8:$N$65,7)</f>
        <v>1.9785134848929502</v>
      </c>
    </row>
    <row r="4" spans="1:14" ht="15.75" thickBot="1" x14ac:dyDescent="0.3">
      <c r="E4" s="45">
        <v>15000</v>
      </c>
      <c r="F4" s="46">
        <v>0</v>
      </c>
    </row>
    <row r="5" spans="1:14" ht="45.75" thickBot="1" x14ac:dyDescent="0.3">
      <c r="B5" s="43" t="s">
        <v>18</v>
      </c>
      <c r="C5" s="17" t="s">
        <v>14</v>
      </c>
      <c r="E5" s="24" t="s">
        <v>22</v>
      </c>
      <c r="F5" s="17" t="s">
        <v>23</v>
      </c>
      <c r="G5" s="12"/>
      <c r="H5" s="12"/>
      <c r="I5" s="12"/>
      <c r="J5" s="24" t="s">
        <v>0</v>
      </c>
      <c r="K5" s="16" t="s">
        <v>11</v>
      </c>
      <c r="L5" s="15" t="s">
        <v>21</v>
      </c>
      <c r="M5" s="17" t="s">
        <v>20</v>
      </c>
    </row>
    <row r="6" spans="1:14" ht="15.75" thickBot="1" x14ac:dyDescent="0.3">
      <c r="B6" s="41">
        <v>25</v>
      </c>
      <c r="C6" s="42">
        <v>65</v>
      </c>
      <c r="E6" s="38">
        <v>0.05</v>
      </c>
      <c r="F6" s="39">
        <v>7.0000000000000007E-2</v>
      </c>
      <c r="G6" s="12"/>
      <c r="H6" s="12"/>
      <c r="I6" s="12"/>
      <c r="J6" s="38">
        <v>0.2</v>
      </c>
      <c r="K6" s="40">
        <v>0.08</v>
      </c>
      <c r="L6" s="40">
        <v>0.17</v>
      </c>
      <c r="M6" s="39">
        <v>0.03</v>
      </c>
    </row>
    <row r="7" spans="1:14" ht="45.75" thickBot="1" x14ac:dyDescent="0.3">
      <c r="A7" s="14" t="s">
        <v>1</v>
      </c>
      <c r="B7" s="15" t="s">
        <v>6</v>
      </c>
      <c r="C7" s="17" t="s">
        <v>6</v>
      </c>
      <c r="D7" s="14" t="s">
        <v>2</v>
      </c>
      <c r="E7" s="36" t="s">
        <v>17</v>
      </c>
      <c r="F7" s="37" t="s">
        <v>3</v>
      </c>
      <c r="G7" s="24" t="s">
        <v>7</v>
      </c>
      <c r="H7" s="15" t="s">
        <v>5</v>
      </c>
      <c r="I7" s="17" t="s">
        <v>4</v>
      </c>
      <c r="J7" s="32" t="s">
        <v>2</v>
      </c>
      <c r="K7" s="33" t="s">
        <v>8</v>
      </c>
      <c r="L7" s="34" t="s">
        <v>9</v>
      </c>
      <c r="M7" s="35" t="s">
        <v>10</v>
      </c>
      <c r="N7" s="29" t="s">
        <v>12</v>
      </c>
    </row>
    <row r="8" spans="1:14" x14ac:dyDescent="0.25">
      <c r="A8" s="2">
        <v>1</v>
      </c>
      <c r="B8" s="13">
        <f>B6</f>
        <v>25</v>
      </c>
      <c r="C8" s="18">
        <f>B8+1</f>
        <v>26</v>
      </c>
      <c r="D8" s="20">
        <f>E8*$J$6</f>
        <v>3000</v>
      </c>
      <c r="E8" s="4">
        <f>IF(B8&lt;$C$6,E4,$N$2)</f>
        <v>15000</v>
      </c>
      <c r="F8" s="21">
        <f>IF(B8&lt;$C$6,(F4+D8)*(1+$F$6),0)</f>
        <v>3210</v>
      </c>
      <c r="G8" s="25">
        <f>IF(B8&lt;$C$6,F8/E8,0)</f>
        <v>0.214</v>
      </c>
      <c r="H8" s="5">
        <f>B8/10</f>
        <v>2.5</v>
      </c>
      <c r="I8" s="26">
        <f t="shared" ref="I8:I47" si="0">G8/H8</f>
        <v>8.5599999999999996E-2</v>
      </c>
      <c r="J8" s="6">
        <f>J$6*$E8</f>
        <v>3000</v>
      </c>
      <c r="K8" s="6">
        <f>K$6*$E8</f>
        <v>1200</v>
      </c>
      <c r="L8" s="6">
        <f>L$6*$E8</f>
        <v>2550</v>
      </c>
      <c r="M8" s="6">
        <f>M$6*$E8</f>
        <v>450</v>
      </c>
      <c r="N8" s="30">
        <f>E8-SUM(J8:M8)</f>
        <v>7800</v>
      </c>
    </row>
    <row r="9" spans="1:14" x14ac:dyDescent="0.25">
      <c r="A9" s="2">
        <f>A8+1</f>
        <v>2</v>
      </c>
      <c r="B9" s="3">
        <f>B8+1</f>
        <v>26</v>
      </c>
      <c r="C9" s="18">
        <f>C8+1</f>
        <v>27</v>
      </c>
      <c r="D9" s="20">
        <f>E9*$J$6</f>
        <v>3150</v>
      </c>
      <c r="E9" s="4">
        <f>IF(B9&lt;$C$6,E8*(1+$E$6),0)</f>
        <v>15750</v>
      </c>
      <c r="F9" s="21">
        <f>IF(B9&lt;$C$6,(F8+D9)*(1+$F$6),0)</f>
        <v>6805.2000000000007</v>
      </c>
      <c r="G9" s="25">
        <f>IF(B9&lt;$C$6,F9/E9,0)</f>
        <v>0.4320761904761905</v>
      </c>
      <c r="H9" s="5">
        <f t="shared" ref="H9:H47" si="1">B9/10</f>
        <v>2.6</v>
      </c>
      <c r="I9" s="26">
        <f t="shared" si="0"/>
        <v>0.16618315018315019</v>
      </c>
      <c r="J9" s="6">
        <f>J$6*$E9</f>
        <v>3150</v>
      </c>
      <c r="K9" s="6">
        <f>K$6*$E9</f>
        <v>1260</v>
      </c>
      <c r="L9" s="6">
        <f>L$6*$E9</f>
        <v>2677.5</v>
      </c>
      <c r="M9" s="6">
        <f>M$6*$E9</f>
        <v>472.5</v>
      </c>
      <c r="N9" s="30">
        <f t="shared" ref="N9:N47" si="2">E9-SUM(J9:M9)</f>
        <v>8190</v>
      </c>
    </row>
    <row r="10" spans="1:14" x14ac:dyDescent="0.25">
      <c r="A10" s="2">
        <f t="shared" ref="A10:A47" si="3">A9+1</f>
        <v>3</v>
      </c>
      <c r="B10" s="3">
        <f t="shared" ref="B10:C47" si="4">B9+1</f>
        <v>27</v>
      </c>
      <c r="C10" s="18">
        <f t="shared" si="4"/>
        <v>28</v>
      </c>
      <c r="D10" s="20">
        <f>E10*$J$6</f>
        <v>3307.5</v>
      </c>
      <c r="E10" s="4">
        <f>IF(B10&lt;$C$6,E9*(1+$E$6),0)</f>
        <v>16537.5</v>
      </c>
      <c r="F10" s="21">
        <f>IF(B10&lt;$C$6,(F9+D10)*(1+$F$6),0)</f>
        <v>10820.589000000002</v>
      </c>
      <c r="G10" s="25">
        <f>IF(B10&lt;$C$6,F10/E10,0)</f>
        <v>0.6543062131519275</v>
      </c>
      <c r="H10" s="5">
        <f t="shared" si="1"/>
        <v>2.7</v>
      </c>
      <c r="I10" s="26">
        <f t="shared" si="0"/>
        <v>0.24233563450071388</v>
      </c>
      <c r="J10" s="6">
        <f>J$6*$E10</f>
        <v>3307.5</v>
      </c>
      <c r="K10" s="6">
        <f>K$6*$E10</f>
        <v>1323</v>
      </c>
      <c r="L10" s="6">
        <f>L$6*$E10</f>
        <v>2811.375</v>
      </c>
      <c r="M10" s="6">
        <f>M$6*$E10</f>
        <v>496.125</v>
      </c>
      <c r="N10" s="30">
        <f t="shared" si="2"/>
        <v>8599.5</v>
      </c>
    </row>
    <row r="11" spans="1:14" x14ac:dyDescent="0.25">
      <c r="A11" s="2">
        <f t="shared" si="3"/>
        <v>4</v>
      </c>
      <c r="B11" s="3">
        <f t="shared" si="4"/>
        <v>28</v>
      </c>
      <c r="C11" s="18">
        <f t="shared" si="4"/>
        <v>29</v>
      </c>
      <c r="D11" s="20">
        <f>E11*$J$6</f>
        <v>3472.875</v>
      </c>
      <c r="E11" s="4">
        <f>IF(B11&lt;$C$6,E10*(1+$E$6),0)</f>
        <v>17364.375</v>
      </c>
      <c r="F11" s="21">
        <f>IF(B11&lt;$C$6,(F10+D11)*(1+$F$6),0)</f>
        <v>15294.006480000004</v>
      </c>
      <c r="G11" s="25">
        <f>IF(B11&lt;$C$6,F11/E11,0)</f>
        <v>0.88076918864053577</v>
      </c>
      <c r="H11" s="5">
        <f t="shared" si="1"/>
        <v>2.8</v>
      </c>
      <c r="I11" s="26">
        <f t="shared" si="0"/>
        <v>0.31456042451447708</v>
      </c>
      <c r="J11" s="6">
        <f>J$6*$E11</f>
        <v>3472.875</v>
      </c>
      <c r="K11" s="6">
        <f>K$6*$E11</f>
        <v>1389.15</v>
      </c>
      <c r="L11" s="6">
        <f>L$6*$E11</f>
        <v>2951.9437500000004</v>
      </c>
      <c r="M11" s="6">
        <f>M$6*$E11</f>
        <v>520.93124999999998</v>
      </c>
      <c r="N11" s="30">
        <f t="shared" si="2"/>
        <v>9029.4750000000004</v>
      </c>
    </row>
    <row r="12" spans="1:14" x14ac:dyDescent="0.25">
      <c r="A12" s="2">
        <f t="shared" si="3"/>
        <v>5</v>
      </c>
      <c r="B12" s="3">
        <f t="shared" si="4"/>
        <v>29</v>
      </c>
      <c r="C12" s="18">
        <f t="shared" si="4"/>
        <v>30</v>
      </c>
      <c r="D12" s="20">
        <f>E12*$J$6</f>
        <v>3646.5187500000002</v>
      </c>
      <c r="E12" s="4">
        <f>IF(B12&lt;$C$6,E11*(1+$E$6),0)</f>
        <v>18232.59375</v>
      </c>
      <c r="F12" s="21">
        <f>IF(B12&lt;$C$6,(F11+D12)*(1+$F$6),0)</f>
        <v>20266.361996100004</v>
      </c>
      <c r="G12" s="25">
        <f>IF(B12&lt;$C$6,F12/E12,0)</f>
        <v>1.1115457446146413</v>
      </c>
      <c r="H12" s="5">
        <f t="shared" si="1"/>
        <v>2.9</v>
      </c>
      <c r="I12" s="26">
        <f t="shared" si="0"/>
        <v>0.38329163607401423</v>
      </c>
      <c r="J12" s="6">
        <f>J$6*$E12</f>
        <v>3646.5187500000002</v>
      </c>
      <c r="K12" s="6">
        <f>K$6*$E12</f>
        <v>1458.6075000000001</v>
      </c>
      <c r="L12" s="6">
        <f>L$6*$E12</f>
        <v>3099.5409375000004</v>
      </c>
      <c r="M12" s="6">
        <f>M$6*$E12</f>
        <v>546.97781250000003</v>
      </c>
      <c r="N12" s="30">
        <f t="shared" si="2"/>
        <v>9480.9487499999996</v>
      </c>
    </row>
    <row r="13" spans="1:14" x14ac:dyDescent="0.25">
      <c r="A13" s="2">
        <f t="shared" si="3"/>
        <v>6</v>
      </c>
      <c r="B13" s="3">
        <f t="shared" si="4"/>
        <v>30</v>
      </c>
      <c r="C13" s="18">
        <f t="shared" si="4"/>
        <v>31</v>
      </c>
      <c r="D13" s="20">
        <f>E13*$J$6</f>
        <v>3828.8446875000004</v>
      </c>
      <c r="E13" s="4">
        <f>IF(B13&lt;$C$6,E12*(1+$E$6),0)</f>
        <v>19144.223437500001</v>
      </c>
      <c r="F13" s="21">
        <f>IF(B13&lt;$C$6,(F12+D13)*(1+$F$6),0)</f>
        <v>25781.871151452007</v>
      </c>
      <c r="G13" s="25">
        <f>IF(B13&lt;$C$6,F13/E13,0)</f>
        <v>1.346718044512063</v>
      </c>
      <c r="H13" s="5">
        <f t="shared" si="1"/>
        <v>3</v>
      </c>
      <c r="I13" s="26">
        <f t="shared" si="0"/>
        <v>0.44890601483735432</v>
      </c>
      <c r="J13" s="6">
        <f>J$6*$E13</f>
        <v>3828.8446875000004</v>
      </c>
      <c r="K13" s="6">
        <f>K$6*$E13</f>
        <v>1531.537875</v>
      </c>
      <c r="L13" s="6">
        <f>L$6*$E13</f>
        <v>3254.5179843750002</v>
      </c>
      <c r="M13" s="6">
        <f>M$6*$E13</f>
        <v>574.32670312499999</v>
      </c>
      <c r="N13" s="30">
        <f t="shared" si="2"/>
        <v>9954.9961875000008</v>
      </c>
    </row>
    <row r="14" spans="1:14" x14ac:dyDescent="0.25">
      <c r="A14" s="2">
        <f t="shared" si="3"/>
        <v>7</v>
      </c>
      <c r="B14" s="3">
        <f t="shared" si="4"/>
        <v>31</v>
      </c>
      <c r="C14" s="18">
        <f t="shared" si="4"/>
        <v>32</v>
      </c>
      <c r="D14" s="20">
        <f>E14*$J$6</f>
        <v>4020.2869218750006</v>
      </c>
      <c r="E14" s="4">
        <f>IF(B14&lt;$C$6,E13*(1+$E$6),0)</f>
        <v>20101.434609375003</v>
      </c>
      <c r="F14" s="21">
        <f>IF(B14&lt;$C$6,(F13+D14)*(1+$F$6),0)</f>
        <v>31888.309138459903</v>
      </c>
      <c r="G14" s="25">
        <f>IF(B14&lt;$C$6,F14/E14,0)</f>
        <v>1.5863698167884834</v>
      </c>
      <c r="H14" s="5">
        <f t="shared" si="1"/>
        <v>3.1</v>
      </c>
      <c r="I14" s="26">
        <f t="shared" si="0"/>
        <v>0.51173219896402689</v>
      </c>
      <c r="J14" s="6">
        <f>J$6*$E14</f>
        <v>4020.2869218750006</v>
      </c>
      <c r="K14" s="6">
        <f>K$6*$E14</f>
        <v>1608.1147687500002</v>
      </c>
      <c r="L14" s="6">
        <f>L$6*$E14</f>
        <v>3417.2438835937505</v>
      </c>
      <c r="M14" s="6">
        <f>M$6*$E14</f>
        <v>603.04303828125001</v>
      </c>
      <c r="N14" s="30">
        <f t="shared" si="2"/>
        <v>10452.745996875001</v>
      </c>
    </row>
    <row r="15" spans="1:14" x14ac:dyDescent="0.25">
      <c r="A15" s="2">
        <f t="shared" si="3"/>
        <v>8</v>
      </c>
      <c r="B15" s="3">
        <f t="shared" si="4"/>
        <v>32</v>
      </c>
      <c r="C15" s="18">
        <f t="shared" si="4"/>
        <v>33</v>
      </c>
      <c r="D15" s="20">
        <f>E15*$J$6</f>
        <v>4221.3012679687508</v>
      </c>
      <c r="E15" s="4">
        <f>IF(B15&lt;$C$6,E14*(1+$E$6),0)</f>
        <v>21106.506339843752</v>
      </c>
      <c r="F15" s="21">
        <f>IF(B15&lt;$C$6,(F14+D15)*(1+$F$6),0)</f>
        <v>38637.283134878664</v>
      </c>
      <c r="G15" s="25">
        <f>IF(B15&lt;$C$6,F15/E15,0)</f>
        <v>1.8305863847273121</v>
      </c>
      <c r="H15" s="5">
        <f t="shared" si="1"/>
        <v>3.2</v>
      </c>
      <c r="I15" s="26">
        <f t="shared" si="0"/>
        <v>0.57205824522728499</v>
      </c>
      <c r="J15" s="6">
        <f>J$6*$E15</f>
        <v>4221.3012679687508</v>
      </c>
      <c r="K15" s="6">
        <f>K$6*$E15</f>
        <v>1688.5205071875002</v>
      </c>
      <c r="L15" s="6">
        <f>L$6*$E15</f>
        <v>3588.1060777734383</v>
      </c>
      <c r="M15" s="6">
        <f>M$6*$E15</f>
        <v>633.19519019531253</v>
      </c>
      <c r="N15" s="30">
        <f t="shared" si="2"/>
        <v>10975.38329671875</v>
      </c>
    </row>
    <row r="16" spans="1:14" x14ac:dyDescent="0.25">
      <c r="A16" s="2">
        <f t="shared" si="3"/>
        <v>9</v>
      </c>
      <c r="B16" s="3">
        <f t="shared" si="4"/>
        <v>33</v>
      </c>
      <c r="C16" s="18">
        <f t="shared" si="4"/>
        <v>34</v>
      </c>
      <c r="D16" s="20">
        <f>E16*$J$6</f>
        <v>4432.3663313671886</v>
      </c>
      <c r="E16" s="4">
        <f>IF(B16&lt;$C$6,E15*(1+$E$6),0)</f>
        <v>22161.831656835941</v>
      </c>
      <c r="F16" s="21">
        <f>IF(B16&lt;$C$6,(F15+D16)*(1+$F$6),0)</f>
        <v>46084.52492888306</v>
      </c>
      <c r="G16" s="25">
        <f>IF(B16&lt;$C$6,F16/E16,0)</f>
        <v>2.079454696817356</v>
      </c>
      <c r="H16" s="5">
        <f t="shared" si="1"/>
        <v>3.3</v>
      </c>
      <c r="I16" s="26">
        <f t="shared" si="0"/>
        <v>0.6301377869143503</v>
      </c>
      <c r="J16" s="6">
        <f>J$6*$E16</f>
        <v>4432.3663313671886</v>
      </c>
      <c r="K16" s="6">
        <f>K$6*$E16</f>
        <v>1772.9465325468752</v>
      </c>
      <c r="L16" s="6">
        <f>L$6*$E16</f>
        <v>3767.5113816621101</v>
      </c>
      <c r="M16" s="6">
        <f>M$6*$E16</f>
        <v>664.85494970507818</v>
      </c>
      <c r="N16" s="30">
        <f t="shared" si="2"/>
        <v>11524.152461554688</v>
      </c>
    </row>
    <row r="17" spans="1:14" x14ac:dyDescent="0.25">
      <c r="A17" s="2">
        <f t="shared" si="3"/>
        <v>10</v>
      </c>
      <c r="B17" s="3">
        <f t="shared" si="4"/>
        <v>34</v>
      </c>
      <c r="C17" s="18">
        <f t="shared" si="4"/>
        <v>35</v>
      </c>
      <c r="D17" s="20">
        <f>E17*$J$6</f>
        <v>4653.9846479355474</v>
      </c>
      <c r="E17" s="4">
        <f>IF(B17&lt;$C$6,E16*(1+$E$6),0)</f>
        <v>23269.923239677737</v>
      </c>
      <c r="F17" s="21">
        <f>IF(B17&lt;$C$6,(F16+D17)*(1+$F$6),0)</f>
        <v>54290.20524719591</v>
      </c>
      <c r="G17" s="25">
        <f>IF(B17&lt;$C$6,F17/E17,0)</f>
        <v>2.3330633577091149</v>
      </c>
      <c r="H17" s="5">
        <f t="shared" si="1"/>
        <v>3.4</v>
      </c>
      <c r="I17" s="26">
        <f t="shared" si="0"/>
        <v>0.68619510520856319</v>
      </c>
      <c r="J17" s="6">
        <f>J$6*$E17</f>
        <v>4653.9846479355474</v>
      </c>
      <c r="K17" s="6">
        <f>K$6*$E17</f>
        <v>1861.593859174219</v>
      </c>
      <c r="L17" s="6">
        <f>L$6*$E17</f>
        <v>3955.8869507452155</v>
      </c>
      <c r="M17" s="6">
        <f>M$6*$E17</f>
        <v>698.09769719033204</v>
      </c>
      <c r="N17" s="30">
        <f t="shared" si="2"/>
        <v>12100.360084632423</v>
      </c>
    </row>
    <row r="18" spans="1:14" x14ac:dyDescent="0.25">
      <c r="A18" s="2">
        <f t="shared" si="3"/>
        <v>11</v>
      </c>
      <c r="B18" s="3">
        <f t="shared" si="4"/>
        <v>35</v>
      </c>
      <c r="C18" s="18">
        <f t="shared" si="4"/>
        <v>36</v>
      </c>
      <c r="D18" s="20">
        <f>E18*$J$6</f>
        <v>4886.6838803323253</v>
      </c>
      <c r="E18" s="4">
        <f>IF(B18&lt;$C$6,E17*(1+$E$6),0)</f>
        <v>24433.419401661624</v>
      </c>
      <c r="F18" s="21">
        <f>IF(B18&lt;$C$6,(F17+D18)*(1+$F$6),0)</f>
        <v>63319.271366455214</v>
      </c>
      <c r="G18" s="25">
        <f>IF(B18&lt;$C$6,F18/E18,0)</f>
        <v>2.5915026597607174</v>
      </c>
      <c r="H18" s="5">
        <f t="shared" si="1"/>
        <v>3.5</v>
      </c>
      <c r="I18" s="26">
        <f t="shared" si="0"/>
        <v>0.74042933136020495</v>
      </c>
      <c r="J18" s="6">
        <f>J$6*$E18</f>
        <v>4886.6838803323253</v>
      </c>
      <c r="K18" s="6">
        <f>K$6*$E18</f>
        <v>1954.6735521329299</v>
      </c>
      <c r="L18" s="6">
        <f>L$6*$E18</f>
        <v>4153.6812982824767</v>
      </c>
      <c r="M18" s="6">
        <f>M$6*$E18</f>
        <v>733.00258204984868</v>
      </c>
      <c r="N18" s="30">
        <f t="shared" si="2"/>
        <v>12705.378088864043</v>
      </c>
    </row>
    <row r="19" spans="1:14" x14ac:dyDescent="0.25">
      <c r="A19" s="2">
        <f t="shared" si="3"/>
        <v>12</v>
      </c>
      <c r="B19" s="3">
        <f t="shared" si="4"/>
        <v>36</v>
      </c>
      <c r="C19" s="18">
        <f t="shared" si="4"/>
        <v>37</v>
      </c>
      <c r="D19" s="20">
        <f>E19*$J$6</f>
        <v>5131.0180743489418</v>
      </c>
      <c r="E19" s="4">
        <f>IF(B19&lt;$C$6,E18*(1+$E$6),0)</f>
        <v>25655.090371744707</v>
      </c>
      <c r="F19" s="21">
        <f>IF(B19&lt;$C$6,(F18+D19)*(1+$F$6),0)</f>
        <v>73241.809701660459</v>
      </c>
      <c r="G19" s="25">
        <f>IF(B19&lt;$C$6,F19/E19,0)</f>
        <v>2.8548646151847312</v>
      </c>
      <c r="H19" s="5">
        <f t="shared" si="1"/>
        <v>3.6</v>
      </c>
      <c r="I19" s="26">
        <f t="shared" si="0"/>
        <v>0.79301794866242536</v>
      </c>
      <c r="J19" s="6">
        <f>J$6*$E19</f>
        <v>5131.0180743489418</v>
      </c>
      <c r="K19" s="6">
        <f>K$6*$E19</f>
        <v>2052.4072297395765</v>
      </c>
      <c r="L19" s="6">
        <f>L$6*$E19</f>
        <v>4361.3653631966008</v>
      </c>
      <c r="M19" s="6">
        <f>M$6*$E19</f>
        <v>769.65271115234123</v>
      </c>
      <c r="N19" s="30">
        <f t="shared" si="2"/>
        <v>13340.646993307248</v>
      </c>
    </row>
    <row r="20" spans="1:14" x14ac:dyDescent="0.25">
      <c r="A20" s="2">
        <f t="shared" si="3"/>
        <v>13</v>
      </c>
      <c r="B20" s="3">
        <f t="shared" si="4"/>
        <v>37</v>
      </c>
      <c r="C20" s="18">
        <f t="shared" si="4"/>
        <v>38</v>
      </c>
      <c r="D20" s="20">
        <f>E20*$J$6</f>
        <v>5387.5689780663888</v>
      </c>
      <c r="E20" s="4">
        <f>IF(B20&lt;$C$6,E19*(1+$E$6),0)</f>
        <v>26937.844890331944</v>
      </c>
      <c r="F20" s="21">
        <f>IF(B20&lt;$C$6,(F19+D20)*(1+$F$6),0)</f>
        <v>84133.435187307739</v>
      </c>
      <c r="G20" s="25">
        <f>IF(B20&lt;$C$6,F20/E20,0)</f>
        <v>3.1232429888072981</v>
      </c>
      <c r="H20" s="5">
        <f t="shared" si="1"/>
        <v>3.7</v>
      </c>
      <c r="I20" s="26">
        <f t="shared" si="0"/>
        <v>0.84411972670467517</v>
      </c>
      <c r="J20" s="6">
        <f>J$6*$E20</f>
        <v>5387.5689780663888</v>
      </c>
      <c r="K20" s="6">
        <f>K$6*$E20</f>
        <v>2155.0275912265556</v>
      </c>
      <c r="L20" s="6">
        <f>L$6*$E20</f>
        <v>4579.4336313564309</v>
      </c>
      <c r="M20" s="6">
        <f>M$6*$E20</f>
        <v>808.1353467099583</v>
      </c>
      <c r="N20" s="30">
        <f t="shared" si="2"/>
        <v>14007.679342972611</v>
      </c>
    </row>
    <row r="21" spans="1:14" x14ac:dyDescent="0.25">
      <c r="A21" s="2">
        <f t="shared" si="3"/>
        <v>14</v>
      </c>
      <c r="B21" s="3">
        <f t="shared" si="4"/>
        <v>38</v>
      </c>
      <c r="C21" s="18">
        <f t="shared" si="4"/>
        <v>39</v>
      </c>
      <c r="D21" s="20">
        <f>E21*$J$6</f>
        <v>5656.9474269697093</v>
      </c>
      <c r="E21" s="4">
        <f>IF(B21&lt;$C$6,E20*(1+$E$6),0)</f>
        <v>28284.737134848543</v>
      </c>
      <c r="F21" s="21">
        <f>IF(B21&lt;$C$6,(F20+D21)*(1+$F$6),0)</f>
        <v>96075.709397276878</v>
      </c>
      <c r="G21" s="25">
        <f>IF(B21&lt;$C$6,F21/E21,0)</f>
        <v>3.3967333314512467</v>
      </c>
      <c r="H21" s="5">
        <f t="shared" si="1"/>
        <v>3.8</v>
      </c>
      <c r="I21" s="26">
        <f t="shared" si="0"/>
        <v>0.89387719248717024</v>
      </c>
      <c r="J21" s="6">
        <f>J$6*$E21</f>
        <v>5656.9474269697093</v>
      </c>
      <c r="K21" s="6">
        <f>K$6*$E21</f>
        <v>2262.7789707878833</v>
      </c>
      <c r="L21" s="6">
        <f>L$6*$E21</f>
        <v>4808.4053129242529</v>
      </c>
      <c r="M21" s="6">
        <f>M$6*$E21</f>
        <v>848.54211404545629</v>
      </c>
      <c r="N21" s="30">
        <f t="shared" si="2"/>
        <v>14708.063310121241</v>
      </c>
    </row>
    <row r="22" spans="1:14" x14ac:dyDescent="0.25">
      <c r="A22" s="2">
        <f t="shared" si="3"/>
        <v>15</v>
      </c>
      <c r="B22" s="3">
        <f t="shared" si="4"/>
        <v>39</v>
      </c>
      <c r="C22" s="18">
        <f t="shared" si="4"/>
        <v>40</v>
      </c>
      <c r="D22" s="20">
        <f>E22*$J$6</f>
        <v>5939.7947983181948</v>
      </c>
      <c r="E22" s="4">
        <f>IF(B22&lt;$C$6,E21*(1+$E$6),0)</f>
        <v>29698.97399159097</v>
      </c>
      <c r="F22" s="21">
        <f>IF(B22&lt;$C$6,(F21+D22)*(1+$F$6),0)</f>
        <v>109156.58948928674</v>
      </c>
      <c r="G22" s="25">
        <f>IF(B22&lt;$C$6,F22/E22,0)</f>
        <v>3.6754330139550802</v>
      </c>
      <c r="H22" s="5">
        <f t="shared" si="1"/>
        <v>3.9</v>
      </c>
      <c r="I22" s="26">
        <f t="shared" si="0"/>
        <v>0.94241872152694361</v>
      </c>
      <c r="J22" s="6">
        <f>J$6*$E22</f>
        <v>5939.7947983181948</v>
      </c>
      <c r="K22" s="6">
        <f>K$6*$E22</f>
        <v>2375.9179193272776</v>
      </c>
      <c r="L22" s="6">
        <f>L$6*$E22</f>
        <v>5048.825578570465</v>
      </c>
      <c r="M22" s="6">
        <f>M$6*$E22</f>
        <v>890.96921974772908</v>
      </c>
      <c r="N22" s="30">
        <f t="shared" si="2"/>
        <v>15443.466475627303</v>
      </c>
    </row>
    <row r="23" spans="1:14" x14ac:dyDescent="0.25">
      <c r="A23" s="2">
        <f t="shared" si="3"/>
        <v>16</v>
      </c>
      <c r="B23" s="3">
        <f t="shared" si="4"/>
        <v>40</v>
      </c>
      <c r="C23" s="18">
        <f t="shared" si="4"/>
        <v>41</v>
      </c>
      <c r="D23" s="20">
        <f>E23*$J$6</f>
        <v>6236.7845382341038</v>
      </c>
      <c r="E23" s="4">
        <f>IF(B23&lt;$C$6,E22*(1+$E$6),0)</f>
        <v>31183.922691170519</v>
      </c>
      <c r="F23" s="21">
        <f>IF(B23&lt;$C$6,(F22+D23)*(1+$F$6),0)</f>
        <v>123470.91020944731</v>
      </c>
      <c r="G23" s="25">
        <f>IF(B23&lt;$C$6,F23/E23,0)</f>
        <v>3.9594412618399391</v>
      </c>
      <c r="H23" s="5">
        <f t="shared" si="1"/>
        <v>4</v>
      </c>
      <c r="I23" s="26">
        <f t="shared" si="0"/>
        <v>0.98986031545998476</v>
      </c>
      <c r="J23" s="6">
        <f>J$6*$E23</f>
        <v>6236.7845382341038</v>
      </c>
      <c r="K23" s="6">
        <f>K$6*$E23</f>
        <v>2494.7138152936418</v>
      </c>
      <c r="L23" s="6">
        <f>L$6*$E23</f>
        <v>5301.2668574989884</v>
      </c>
      <c r="M23" s="6">
        <f>M$6*$E23</f>
        <v>935.5176807351155</v>
      </c>
      <c r="N23" s="30">
        <f t="shared" si="2"/>
        <v>16215.639799408669</v>
      </c>
    </row>
    <row r="24" spans="1:14" x14ac:dyDescent="0.25">
      <c r="A24" s="2">
        <f t="shared" si="3"/>
        <v>17</v>
      </c>
      <c r="B24" s="3">
        <f t="shared" si="4"/>
        <v>41</v>
      </c>
      <c r="C24" s="18">
        <f t="shared" si="4"/>
        <v>42</v>
      </c>
      <c r="D24" s="20">
        <f>E24*$J$6</f>
        <v>6548.6237651458096</v>
      </c>
      <c r="E24" s="4">
        <f>IF(B24&lt;$C$6,E23*(1+$E$6),0)</f>
        <v>32743.118825729045</v>
      </c>
      <c r="F24" s="21">
        <f>IF(B24&lt;$C$6,(F23+D24)*(1+$F$6),0)</f>
        <v>139120.90135281463</v>
      </c>
      <c r="G24" s="25">
        <f>IF(B24&lt;$C$6,F24/E24,0)</f>
        <v>4.2488591906368898</v>
      </c>
      <c r="H24" s="5">
        <f t="shared" si="1"/>
        <v>4.0999999999999996</v>
      </c>
      <c r="I24" s="26">
        <f t="shared" si="0"/>
        <v>1.0363071196675342</v>
      </c>
      <c r="J24" s="6">
        <f>J$6*$E24</f>
        <v>6548.6237651458096</v>
      </c>
      <c r="K24" s="6">
        <f>K$6*$E24</f>
        <v>2619.4495060583235</v>
      </c>
      <c r="L24" s="6">
        <f>L$6*$E24</f>
        <v>5566.3302003739382</v>
      </c>
      <c r="M24" s="6">
        <f>M$6*$E24</f>
        <v>982.29356477187127</v>
      </c>
      <c r="N24" s="30">
        <f t="shared" si="2"/>
        <v>17026.421789379099</v>
      </c>
    </row>
    <row r="25" spans="1:14" x14ac:dyDescent="0.25">
      <c r="A25" s="2">
        <f t="shared" si="3"/>
        <v>18</v>
      </c>
      <c r="B25" s="3">
        <f t="shared" si="4"/>
        <v>42</v>
      </c>
      <c r="C25" s="18">
        <f t="shared" si="4"/>
        <v>43</v>
      </c>
      <c r="D25" s="20">
        <f>E25*$J$6</f>
        <v>6876.0549534031006</v>
      </c>
      <c r="E25" s="4">
        <f>IF(B25&lt;$C$6,E24*(1+$E$6),0)</f>
        <v>34380.2747670155</v>
      </c>
      <c r="F25" s="21">
        <f>IF(B25&lt;$C$6,(F24+D25)*(1+$F$6),0)</f>
        <v>156216.74324765298</v>
      </c>
      <c r="G25" s="25">
        <f>IF(B25&lt;$C$6,F25/E25,0)</f>
        <v>4.5437898418871168</v>
      </c>
      <c r="H25" s="5">
        <f t="shared" si="1"/>
        <v>4.2</v>
      </c>
      <c r="I25" s="26">
        <f t="shared" si="0"/>
        <v>1.0818547242588372</v>
      </c>
      <c r="J25" s="6">
        <f>J$6*$E25</f>
        <v>6876.0549534031006</v>
      </c>
      <c r="K25" s="6">
        <f>K$6*$E25</f>
        <v>2750.4219813612399</v>
      </c>
      <c r="L25" s="6">
        <f>L$6*$E25</f>
        <v>5844.6467103926352</v>
      </c>
      <c r="M25" s="6">
        <f>M$6*$E25</f>
        <v>1031.408243010465</v>
      </c>
      <c r="N25" s="30">
        <f t="shared" si="2"/>
        <v>17877.742878848057</v>
      </c>
    </row>
    <row r="26" spans="1:14" x14ac:dyDescent="0.25">
      <c r="A26" s="2">
        <f t="shared" si="3"/>
        <v>19</v>
      </c>
      <c r="B26" s="3">
        <f t="shared" si="4"/>
        <v>43</v>
      </c>
      <c r="C26" s="18">
        <f t="shared" si="4"/>
        <v>44</v>
      </c>
      <c r="D26" s="20">
        <f>E26*$J$6</f>
        <v>7219.8577010732552</v>
      </c>
      <c r="E26" s="4">
        <f>IF(B26&lt;$C$6,E25*(1+$E$6),0)</f>
        <v>36099.288505366276</v>
      </c>
      <c r="F26" s="21">
        <f>IF(B26&lt;$C$6,(F25+D26)*(1+$F$6),0)</f>
        <v>174877.16301513708</v>
      </c>
      <c r="G26" s="25">
        <f>IF(B26&lt;$C$6,F26/E26,0)</f>
        <v>4.844338219827824</v>
      </c>
      <c r="H26" s="5">
        <f t="shared" si="1"/>
        <v>4.3</v>
      </c>
      <c r="I26" s="26">
        <f t="shared" si="0"/>
        <v>1.1265902836808894</v>
      </c>
      <c r="J26" s="6">
        <f>J$6*$E26</f>
        <v>7219.8577010732552</v>
      </c>
      <c r="K26" s="6">
        <f>K$6*$E26</f>
        <v>2887.943080429302</v>
      </c>
      <c r="L26" s="6">
        <f>L$6*$E26</f>
        <v>6136.8790459122674</v>
      </c>
      <c r="M26" s="6">
        <f>M$6*$E26</f>
        <v>1082.9786551609882</v>
      </c>
      <c r="N26" s="30">
        <f t="shared" si="2"/>
        <v>18771.630022790465</v>
      </c>
    </row>
    <row r="27" spans="1:14" x14ac:dyDescent="0.25">
      <c r="A27" s="2">
        <f t="shared" si="3"/>
        <v>20</v>
      </c>
      <c r="B27" s="3">
        <f t="shared" si="4"/>
        <v>44</v>
      </c>
      <c r="C27" s="18">
        <f t="shared" si="4"/>
        <v>45</v>
      </c>
      <c r="D27" s="20">
        <f>E27*$J$6</f>
        <v>7580.8505861269186</v>
      </c>
      <c r="E27" s="4">
        <f>IF(B27&lt;$C$6,E26*(1+$E$6),0)</f>
        <v>37904.25293063459</v>
      </c>
      <c r="F27" s="21">
        <f>IF(B27&lt;$C$6,(F26+D27)*(1+$F$6),0)</f>
        <v>195230.07455335249</v>
      </c>
      <c r="G27" s="25">
        <f>IF(B27&lt;$C$6,F27/E27,0)</f>
        <v>5.1506113287769253</v>
      </c>
      <c r="H27" s="5">
        <f t="shared" si="1"/>
        <v>4.4000000000000004</v>
      </c>
      <c r="I27" s="26">
        <f t="shared" si="0"/>
        <v>1.1705934838129375</v>
      </c>
      <c r="J27" s="6">
        <f>J$6*$E27</f>
        <v>7580.8505861269186</v>
      </c>
      <c r="K27" s="6">
        <f>K$6*$E27</f>
        <v>3032.3402344507672</v>
      </c>
      <c r="L27" s="6">
        <f>L$6*$E27</f>
        <v>6443.7229982078807</v>
      </c>
      <c r="M27" s="6">
        <f>M$6*$E27</f>
        <v>1137.1275879190378</v>
      </c>
      <c r="N27" s="30">
        <f t="shared" si="2"/>
        <v>19710.211523929989</v>
      </c>
    </row>
    <row r="28" spans="1:14" x14ac:dyDescent="0.25">
      <c r="A28" s="2">
        <f t="shared" si="3"/>
        <v>21</v>
      </c>
      <c r="B28" s="3">
        <f t="shared" si="4"/>
        <v>45</v>
      </c>
      <c r="C28" s="18">
        <f t="shared" si="4"/>
        <v>46</v>
      </c>
      <c r="D28" s="20">
        <f>E28*$J$6</f>
        <v>7959.8931154332649</v>
      </c>
      <c r="E28" s="4">
        <f>IF(B28&lt;$C$6,E27*(1+$E$6),0)</f>
        <v>39799.465577166324</v>
      </c>
      <c r="F28" s="21">
        <f>IF(B28&lt;$C$6,(F27+D28)*(1+$F$6),0)</f>
        <v>217413.26540560074</v>
      </c>
      <c r="G28" s="25">
        <f>IF(B28&lt;$C$6,F28/E28,0)</f>
        <v>5.4627182112298183</v>
      </c>
      <c r="H28" s="5">
        <f t="shared" si="1"/>
        <v>4.5</v>
      </c>
      <c r="I28" s="26">
        <f t="shared" si="0"/>
        <v>1.2139373802732929</v>
      </c>
      <c r="J28" s="6">
        <f>J$6*$E28</f>
        <v>7959.8931154332649</v>
      </c>
      <c r="K28" s="6">
        <f>K$6*$E28</f>
        <v>3183.957246173306</v>
      </c>
      <c r="L28" s="6">
        <f>L$6*$E28</f>
        <v>6765.9091481182759</v>
      </c>
      <c r="M28" s="6">
        <f>M$6*$E28</f>
        <v>1193.9839673149897</v>
      </c>
      <c r="N28" s="30">
        <f t="shared" si="2"/>
        <v>20695.722100126484</v>
      </c>
    </row>
    <row r="29" spans="1:14" x14ac:dyDescent="0.25">
      <c r="A29" s="2">
        <f t="shared" si="3"/>
        <v>22</v>
      </c>
      <c r="B29" s="3">
        <f t="shared" si="4"/>
        <v>46</v>
      </c>
      <c r="C29" s="18">
        <f t="shared" si="4"/>
        <v>47</v>
      </c>
      <c r="D29" s="20">
        <f>E29*$J$6</f>
        <v>8357.8877712049289</v>
      </c>
      <c r="E29" s="4">
        <f>IF(B29&lt;$C$6,E28*(1+$E$6),0)</f>
        <v>41789.438856024644</v>
      </c>
      <c r="F29" s="21">
        <f>IF(B29&lt;$C$6,(F28+D29)*(1+$F$6),0)</f>
        <v>241575.13389918208</v>
      </c>
      <c r="G29" s="25">
        <f>IF(B29&lt;$C$6,F29/E29,0)</f>
        <v>5.7807699866818147</v>
      </c>
      <c r="H29" s="5">
        <f t="shared" si="1"/>
        <v>4.5999999999999996</v>
      </c>
      <c r="I29" s="26">
        <f t="shared" si="0"/>
        <v>1.2566891275395251</v>
      </c>
      <c r="J29" s="6">
        <f>J$6*$E29</f>
        <v>8357.8877712049289</v>
      </c>
      <c r="K29" s="6">
        <f>K$6*$E29</f>
        <v>3343.1551084819716</v>
      </c>
      <c r="L29" s="6">
        <f>L$6*$E29</f>
        <v>7104.2046055241899</v>
      </c>
      <c r="M29" s="6">
        <f>M$6*$E29</f>
        <v>1253.6831656807392</v>
      </c>
      <c r="N29" s="30">
        <f t="shared" si="2"/>
        <v>21730.508205132814</v>
      </c>
    </row>
    <row r="30" spans="1:14" x14ac:dyDescent="0.25">
      <c r="A30" s="2">
        <f t="shared" si="3"/>
        <v>23</v>
      </c>
      <c r="B30" s="3">
        <f t="shared" si="4"/>
        <v>47</v>
      </c>
      <c r="C30" s="18">
        <f t="shared" si="4"/>
        <v>48</v>
      </c>
      <c r="D30" s="20">
        <f>E30*$J$6</f>
        <v>8775.7821597651764</v>
      </c>
      <c r="E30" s="4">
        <f>IF(B30&lt;$C$6,E29*(1+$E$6),0)</f>
        <v>43878.910798825877</v>
      </c>
      <c r="F30" s="21">
        <f>IF(B30&lt;$C$6,(F29+D30)*(1+$F$6),0)</f>
        <v>267875.48018307355</v>
      </c>
      <c r="G30" s="25">
        <f>IF(B30&lt;$C$6,F30/E30,0)</f>
        <v>6.1048798911900395</v>
      </c>
      <c r="H30" s="5">
        <f t="shared" si="1"/>
        <v>4.7</v>
      </c>
      <c r="I30" s="26">
        <f t="shared" si="0"/>
        <v>1.2989106151468168</v>
      </c>
      <c r="J30" s="6">
        <f>J$6*$E30</f>
        <v>8775.7821597651764</v>
      </c>
      <c r="K30" s="6">
        <f>K$6*$E30</f>
        <v>3510.3128639060701</v>
      </c>
      <c r="L30" s="6">
        <f>L$6*$E30</f>
        <v>7459.4148358003995</v>
      </c>
      <c r="M30" s="6">
        <f>M$6*$E30</f>
        <v>1316.3673239647762</v>
      </c>
      <c r="N30" s="30">
        <f t="shared" si="2"/>
        <v>22817.033615389453</v>
      </c>
    </row>
    <row r="31" spans="1:14" x14ac:dyDescent="0.25">
      <c r="A31" s="2">
        <f t="shared" si="3"/>
        <v>24</v>
      </c>
      <c r="B31" s="3">
        <f t="shared" si="4"/>
        <v>48</v>
      </c>
      <c r="C31" s="18">
        <f t="shared" si="4"/>
        <v>49</v>
      </c>
      <c r="D31" s="20">
        <f>E31*$J$6</f>
        <v>9214.5712677534357</v>
      </c>
      <c r="E31" s="4">
        <f>IF(B31&lt;$C$6,E30*(1+$E$6),0)</f>
        <v>46072.856338767175</v>
      </c>
      <c r="F31" s="21">
        <f>IF(B31&lt;$C$6,(F30+D31)*(1+$F$6),0)</f>
        <v>296486.3550523849</v>
      </c>
      <c r="G31" s="25">
        <f>IF(B31&lt;$C$6,F31/E31,0)</f>
        <v>6.4351633176888967</v>
      </c>
      <c r="H31" s="5">
        <f t="shared" si="1"/>
        <v>4.8</v>
      </c>
      <c r="I31" s="26">
        <f t="shared" si="0"/>
        <v>1.3406590245185201</v>
      </c>
      <c r="J31" s="6">
        <f>J$6*$E31</f>
        <v>9214.5712677534357</v>
      </c>
      <c r="K31" s="6">
        <f>K$6*$E31</f>
        <v>3685.8285071013743</v>
      </c>
      <c r="L31" s="6">
        <f>L$6*$E31</f>
        <v>7832.3855775904203</v>
      </c>
      <c r="M31" s="6">
        <f>M$6*$E31</f>
        <v>1382.1856901630151</v>
      </c>
      <c r="N31" s="30">
        <f t="shared" si="2"/>
        <v>23957.885296158929</v>
      </c>
    </row>
    <row r="32" spans="1:14" x14ac:dyDescent="0.25">
      <c r="A32" s="2">
        <f t="shared" si="3"/>
        <v>25</v>
      </c>
      <c r="B32" s="3">
        <f t="shared" si="4"/>
        <v>49</v>
      </c>
      <c r="C32" s="18">
        <f t="shared" si="4"/>
        <v>50</v>
      </c>
      <c r="D32" s="20">
        <f>E32*$J$6</f>
        <v>9675.2998311411066</v>
      </c>
      <c r="E32" s="4">
        <f>IF(B32&lt;$C$6,E31*(1+$E$6),0)</f>
        <v>48376.499155705533</v>
      </c>
      <c r="F32" s="21">
        <f>IF(B32&lt;$C$6,(F31+D32)*(1+$F$6),0)</f>
        <v>327592.9707253729</v>
      </c>
      <c r="G32" s="25">
        <f>IF(B32&lt;$C$6,F32/E32,0)</f>
        <v>6.7717378570734494</v>
      </c>
      <c r="H32" s="5">
        <f t="shared" si="1"/>
        <v>4.9000000000000004</v>
      </c>
      <c r="I32" s="26">
        <f t="shared" si="0"/>
        <v>1.3819873177700917</v>
      </c>
      <c r="J32" s="6">
        <f>J$6*$E32</f>
        <v>9675.2998311411066</v>
      </c>
      <c r="K32" s="6">
        <f>K$6*$E32</f>
        <v>3870.1199324564427</v>
      </c>
      <c r="L32" s="6">
        <f>L$6*$E32</f>
        <v>8224.0048564699409</v>
      </c>
      <c r="M32" s="6">
        <f>M$6*$E32</f>
        <v>1451.2949746711658</v>
      </c>
      <c r="N32" s="30">
        <f t="shared" si="2"/>
        <v>25155.779560966876</v>
      </c>
    </row>
    <row r="33" spans="1:14" x14ac:dyDescent="0.25">
      <c r="A33" s="2">
        <f t="shared" si="3"/>
        <v>26</v>
      </c>
      <c r="B33" s="3">
        <f t="shared" si="4"/>
        <v>50</v>
      </c>
      <c r="C33" s="18">
        <f t="shared" si="4"/>
        <v>51</v>
      </c>
      <c r="D33" s="20">
        <f>E33*$J$6</f>
        <v>10159.064822698163</v>
      </c>
      <c r="E33" s="4">
        <f>IF(B33&lt;$C$6,E32*(1+$E$6),0)</f>
        <v>50795.324113490809</v>
      </c>
      <c r="F33" s="21">
        <f>IF(B33&lt;$C$6,(F32+D33)*(1+$F$6),0)</f>
        <v>361394.67803643609</v>
      </c>
      <c r="G33" s="25">
        <f>IF(B33&lt;$C$6,F33/E33,0)</f>
        <v>7.1147233400653249</v>
      </c>
      <c r="H33" s="5">
        <f t="shared" si="1"/>
        <v>5</v>
      </c>
      <c r="I33" s="26">
        <f t="shared" si="0"/>
        <v>1.4229446680130651</v>
      </c>
      <c r="J33" s="6">
        <f>J$6*$E33</f>
        <v>10159.064822698163</v>
      </c>
      <c r="K33" s="6">
        <f>K$6*$E33</f>
        <v>4063.625929079265</v>
      </c>
      <c r="L33" s="6">
        <f>L$6*$E33</f>
        <v>8635.2050992934383</v>
      </c>
      <c r="M33" s="6">
        <f>M$6*$E33</f>
        <v>1523.8597234047243</v>
      </c>
      <c r="N33" s="30">
        <f t="shared" si="2"/>
        <v>26413.568539015221</v>
      </c>
    </row>
    <row r="34" spans="1:14" x14ac:dyDescent="0.25">
      <c r="A34" s="2">
        <f t="shared" si="3"/>
        <v>27</v>
      </c>
      <c r="B34" s="3">
        <f t="shared" si="4"/>
        <v>51</v>
      </c>
      <c r="C34" s="18">
        <f t="shared" si="4"/>
        <v>52</v>
      </c>
      <c r="D34" s="20">
        <f>E34*$J$6</f>
        <v>10667.018063833071</v>
      </c>
      <c r="E34" s="4">
        <f>IF(B34&lt;$C$6,E33*(1+$E$6),0)</f>
        <v>53335.090319165349</v>
      </c>
      <c r="F34" s="21">
        <f>IF(B34&lt;$C$6,(F33+D34)*(1+$F$6),0)</f>
        <v>398106.01482728799</v>
      </c>
      <c r="G34" s="25">
        <f>IF(B34&lt;$C$6,F34/E34,0)</f>
        <v>7.4642418798760932</v>
      </c>
      <c r="H34" s="5">
        <f t="shared" si="1"/>
        <v>5.0999999999999996</v>
      </c>
      <c r="I34" s="26">
        <f t="shared" si="0"/>
        <v>1.463576839191391</v>
      </c>
      <c r="J34" s="6">
        <f>J$6*$E34</f>
        <v>10667.018063833071</v>
      </c>
      <c r="K34" s="6">
        <f>K$6*$E34</f>
        <v>4266.8072255332281</v>
      </c>
      <c r="L34" s="6">
        <f>L$6*$E34</f>
        <v>9066.9653542581091</v>
      </c>
      <c r="M34" s="6">
        <f>M$6*$E34</f>
        <v>1600.0527095749603</v>
      </c>
      <c r="N34" s="30">
        <f t="shared" si="2"/>
        <v>27734.24696596598</v>
      </c>
    </row>
    <row r="35" spans="1:14" x14ac:dyDescent="0.25">
      <c r="A35" s="2">
        <f t="shared" si="3"/>
        <v>28</v>
      </c>
      <c r="B35" s="3">
        <f t="shared" si="4"/>
        <v>52</v>
      </c>
      <c r="C35" s="18">
        <f t="shared" si="4"/>
        <v>53</v>
      </c>
      <c r="D35" s="20">
        <f>E35*$J$6</f>
        <v>11200.368967024726</v>
      </c>
      <c r="E35" s="4">
        <f>IF(B35&lt;$C$6,E34*(1+$E$6),0)</f>
        <v>56001.844835123622</v>
      </c>
      <c r="F35" s="21">
        <f>IF(B35&lt;$C$6,(F34+D35)*(1+$F$6),0)</f>
        <v>437957.83065991465</v>
      </c>
      <c r="G35" s="25">
        <f>IF(B35&lt;$C$6,F35/E35,0)</f>
        <v>7.8204179156832572</v>
      </c>
      <c r="H35" s="5">
        <f t="shared" si="1"/>
        <v>5.2</v>
      </c>
      <c r="I35" s="26">
        <f t="shared" si="0"/>
        <v>1.5039265222467801</v>
      </c>
      <c r="J35" s="6">
        <f>J$6*$E35</f>
        <v>11200.368967024726</v>
      </c>
      <c r="K35" s="6">
        <f>K$6*$E35</f>
        <v>4480.1475868098896</v>
      </c>
      <c r="L35" s="6">
        <f>L$6*$E35</f>
        <v>9520.3136219710159</v>
      </c>
      <c r="M35" s="6">
        <f>M$6*$E35</f>
        <v>1680.0553450537086</v>
      </c>
      <c r="N35" s="30">
        <f t="shared" si="2"/>
        <v>29120.959314264281</v>
      </c>
    </row>
    <row r="36" spans="1:14" x14ac:dyDescent="0.25">
      <c r="A36" s="2">
        <f t="shared" si="3"/>
        <v>29</v>
      </c>
      <c r="B36" s="3">
        <f t="shared" si="4"/>
        <v>53</v>
      </c>
      <c r="C36" s="18">
        <f t="shared" si="4"/>
        <v>54</v>
      </c>
      <c r="D36" s="20">
        <f>E36*$J$6</f>
        <v>11760.387415375961</v>
      </c>
      <c r="E36" s="4">
        <f>IF(B36&lt;$C$6,E35*(1+$E$6),0)</f>
        <v>58801.937076879803</v>
      </c>
      <c r="F36" s="21">
        <f>IF(B36&lt;$C$6,(F35+D36)*(1+$F$6),0)</f>
        <v>481198.49334056099</v>
      </c>
      <c r="G36" s="25">
        <f>IF(B36&lt;$C$6,F36/E36,0)</f>
        <v>8.1833782569343665</v>
      </c>
      <c r="H36" s="5">
        <f t="shared" si="1"/>
        <v>5.3</v>
      </c>
      <c r="I36" s="26">
        <f t="shared" si="0"/>
        <v>1.5440336333838427</v>
      </c>
      <c r="J36" s="6">
        <f>J$6*$E36</f>
        <v>11760.387415375961</v>
      </c>
      <c r="K36" s="6">
        <f>K$6*$E36</f>
        <v>4704.1549661503841</v>
      </c>
      <c r="L36" s="6">
        <f>L$6*$E36</f>
        <v>9996.3293030695677</v>
      </c>
      <c r="M36" s="6">
        <f>M$6*$E36</f>
        <v>1764.0581123063942</v>
      </c>
      <c r="N36" s="30">
        <f t="shared" si="2"/>
        <v>30577.007279977497</v>
      </c>
    </row>
    <row r="37" spans="1:14" x14ac:dyDescent="0.25">
      <c r="A37" s="2">
        <f t="shared" si="3"/>
        <v>30</v>
      </c>
      <c r="B37" s="3">
        <f t="shared" si="4"/>
        <v>54</v>
      </c>
      <c r="C37" s="18">
        <f t="shared" si="4"/>
        <v>55</v>
      </c>
      <c r="D37" s="20">
        <f>E37*$J$6</f>
        <v>12348.40678614476</v>
      </c>
      <c r="E37" s="4">
        <f>IF(B37&lt;$C$6,E36*(1+$E$6),0)</f>
        <v>61742.033930723795</v>
      </c>
      <c r="F37" s="21">
        <f>IF(B37&lt;$C$6,(F36+D37)*(1+$F$6),0)</f>
        <v>528095.18313557515</v>
      </c>
      <c r="G37" s="25">
        <f>IF(B37&lt;$C$6,F37/E37,0)</f>
        <v>8.5532521284950214</v>
      </c>
      <c r="H37" s="5">
        <f t="shared" si="1"/>
        <v>5.4</v>
      </c>
      <c r="I37" s="26">
        <f t="shared" si="0"/>
        <v>1.5839355793509298</v>
      </c>
      <c r="J37" s="6">
        <f>J$6*$E37</f>
        <v>12348.40678614476</v>
      </c>
      <c r="K37" s="6">
        <f>K$6*$E37</f>
        <v>4939.3627144579041</v>
      </c>
      <c r="L37" s="6">
        <f>L$6*$E37</f>
        <v>10496.145768223047</v>
      </c>
      <c r="M37" s="6">
        <f>M$6*$E37</f>
        <v>1852.2610179217138</v>
      </c>
      <c r="N37" s="30">
        <f t="shared" si="2"/>
        <v>32105.857643976371</v>
      </c>
    </row>
    <row r="38" spans="1:14" x14ac:dyDescent="0.25">
      <c r="A38" s="2">
        <f t="shared" si="3"/>
        <v>31</v>
      </c>
      <c r="B38" s="3">
        <f t="shared" si="4"/>
        <v>55</v>
      </c>
      <c r="C38" s="18">
        <f t="shared" si="4"/>
        <v>56</v>
      </c>
      <c r="D38" s="20">
        <f>E38*$J$6</f>
        <v>12965.827125451999</v>
      </c>
      <c r="E38" s="4">
        <f>IF(B38&lt;$C$6,E37*(1+$E$6),0)</f>
        <v>64829.135627259988</v>
      </c>
      <c r="F38" s="21">
        <f>IF(B38&lt;$C$6,(F37+D38)*(1+$F$6),0)</f>
        <v>578935.2809792991</v>
      </c>
      <c r="G38" s="25">
        <f>IF(B38&lt;$C$6,F38/E38,0)</f>
        <v>8.9301712166568326</v>
      </c>
      <c r="H38" s="5">
        <f t="shared" si="1"/>
        <v>5.5</v>
      </c>
      <c r="I38" s="26">
        <f t="shared" si="0"/>
        <v>1.6236674939376059</v>
      </c>
      <c r="J38" s="6">
        <f>J$6*$E38</f>
        <v>12965.827125451999</v>
      </c>
      <c r="K38" s="6">
        <f>K$6*$E38</f>
        <v>5186.3308501807987</v>
      </c>
      <c r="L38" s="6">
        <f>L$6*$E38</f>
        <v>11020.953056634198</v>
      </c>
      <c r="M38" s="6">
        <f>M$6*$E38</f>
        <v>1944.8740688177995</v>
      </c>
      <c r="N38" s="30">
        <f t="shared" si="2"/>
        <v>33711.150526175188</v>
      </c>
    </row>
    <row r="39" spans="1:14" x14ac:dyDescent="0.25">
      <c r="A39" s="2">
        <f t="shared" si="3"/>
        <v>32</v>
      </c>
      <c r="B39" s="3">
        <f t="shared" si="4"/>
        <v>56</v>
      </c>
      <c r="C39" s="18">
        <f t="shared" si="4"/>
        <v>57</v>
      </c>
      <c r="D39" s="20">
        <f>E39*$J$6</f>
        <v>13614.118481724599</v>
      </c>
      <c r="E39" s="4">
        <f>IF(B39&lt;$C$6,E38*(1+$E$6),0)</f>
        <v>68070.592408622993</v>
      </c>
      <c r="F39" s="21">
        <f>IF(B39&lt;$C$6,(F38+D39)*(1+$F$6),0)</f>
        <v>634027.85742329538</v>
      </c>
      <c r="G39" s="25">
        <f>IF(B39&lt;$C$6,F39/E39,0)</f>
        <v>9.3142697160217232</v>
      </c>
      <c r="H39" s="5">
        <f t="shared" si="1"/>
        <v>5.6</v>
      </c>
      <c r="I39" s="26">
        <f t="shared" si="0"/>
        <v>1.6632624492895935</v>
      </c>
      <c r="J39" s="6">
        <f>J$6*$E39</f>
        <v>13614.118481724599</v>
      </c>
      <c r="K39" s="6">
        <f>K$6*$E39</f>
        <v>5445.6473926898398</v>
      </c>
      <c r="L39" s="6">
        <f>L$6*$E39</f>
        <v>11572.00070946591</v>
      </c>
      <c r="M39" s="6">
        <f>M$6*$E39</f>
        <v>2042.1177722586897</v>
      </c>
      <c r="N39" s="30">
        <f t="shared" si="2"/>
        <v>35396.708052483955</v>
      </c>
    </row>
    <row r="40" spans="1:14" x14ac:dyDescent="0.25">
      <c r="A40" s="2">
        <f t="shared" si="3"/>
        <v>33</v>
      </c>
      <c r="B40" s="3">
        <f t="shared" si="4"/>
        <v>57</v>
      </c>
      <c r="C40" s="18">
        <f t="shared" si="4"/>
        <v>58</v>
      </c>
      <c r="D40" s="20">
        <f>E40*$J$6</f>
        <v>14294.824405810832</v>
      </c>
      <c r="E40" s="4">
        <f>IF(B40&lt;$C$6,E39*(1+$E$6),0)</f>
        <v>71474.122029054153</v>
      </c>
      <c r="F40" s="21">
        <f>IF(B40&lt;$C$6,(F39+D40)*(1+$F$6),0)</f>
        <v>693705.26955714368</v>
      </c>
      <c r="G40" s="25">
        <f>IF(B40&lt;$C$6,F40/E40,0)</f>
        <v>9.7056843772792796</v>
      </c>
      <c r="H40" s="5">
        <f t="shared" si="1"/>
        <v>5.7</v>
      </c>
      <c r="I40" s="26">
        <f t="shared" si="0"/>
        <v>1.7027516451367157</v>
      </c>
      <c r="J40" s="6">
        <f>J$6*$E40</f>
        <v>14294.824405810832</v>
      </c>
      <c r="K40" s="6">
        <f>K$6*$E40</f>
        <v>5717.9297623243319</v>
      </c>
      <c r="L40" s="6">
        <f>L$6*$E40</f>
        <v>12150.600744939207</v>
      </c>
      <c r="M40" s="6">
        <f>M$6*$E40</f>
        <v>2144.2236608716244</v>
      </c>
      <c r="N40" s="30">
        <f t="shared" si="2"/>
        <v>37166.543455108156</v>
      </c>
    </row>
    <row r="41" spans="1:14" x14ac:dyDescent="0.25">
      <c r="A41" s="2">
        <f t="shared" si="3"/>
        <v>34</v>
      </c>
      <c r="B41" s="3">
        <f t="shared" si="4"/>
        <v>58</v>
      </c>
      <c r="C41" s="18">
        <f t="shared" si="4"/>
        <v>59</v>
      </c>
      <c r="D41" s="20">
        <f>E41*$J$6</f>
        <v>15009.565626101374</v>
      </c>
      <c r="E41" s="4">
        <f>IF(B41&lt;$C$6,E40*(1+$E$6),0)</f>
        <v>75047.828130506867</v>
      </c>
      <c r="F41" s="21">
        <f>IF(B41&lt;$C$6,(F40+D41)*(1+$F$6),0)</f>
        <v>758324.87364607223</v>
      </c>
      <c r="G41" s="25">
        <f>IF(B41&lt;$C$6,F41/E41,0)</f>
        <v>10.104554555894122</v>
      </c>
      <c r="H41" s="5">
        <f t="shared" si="1"/>
        <v>5.8</v>
      </c>
      <c r="I41" s="26">
        <f t="shared" si="0"/>
        <v>1.7421645786024349</v>
      </c>
      <c r="J41" s="6">
        <f>J$6*$E41</f>
        <v>15009.565626101374</v>
      </c>
      <c r="K41" s="6">
        <f>K$6*$E41</f>
        <v>6003.8262504405493</v>
      </c>
      <c r="L41" s="6">
        <f>L$6*$E41</f>
        <v>12758.130782186168</v>
      </c>
      <c r="M41" s="6">
        <f>M$6*$E41</f>
        <v>2251.4348439152059</v>
      </c>
      <c r="N41" s="30">
        <f t="shared" si="2"/>
        <v>39024.870627863565</v>
      </c>
    </row>
    <row r="42" spans="1:14" x14ac:dyDescent="0.25">
      <c r="A42" s="2">
        <f t="shared" si="3"/>
        <v>35</v>
      </c>
      <c r="B42" s="3">
        <f t="shared" si="4"/>
        <v>59</v>
      </c>
      <c r="C42" s="18">
        <f t="shared" si="4"/>
        <v>60</v>
      </c>
      <c r="D42" s="20">
        <f>E42*$J$6</f>
        <v>15760.043907406443</v>
      </c>
      <c r="E42" s="4">
        <f>IF(B42&lt;$C$6,E41*(1+$E$6),0)</f>
        <v>78800.219537032215</v>
      </c>
      <c r="F42" s="21">
        <f>IF(B42&lt;$C$6,(F41+D42)*(1+$F$6),0)</f>
        <v>828270.86178222217</v>
      </c>
      <c r="G42" s="25">
        <f>IF(B42&lt;$C$6,F42/E42,0)</f>
        <v>10.511022261720676</v>
      </c>
      <c r="H42" s="5">
        <f t="shared" si="1"/>
        <v>5.9</v>
      </c>
      <c r="I42" s="26">
        <f t="shared" si="0"/>
        <v>1.7815291969018094</v>
      </c>
      <c r="J42" s="6">
        <f>J$6*$E42</f>
        <v>15760.043907406443</v>
      </c>
      <c r="K42" s="6">
        <f>K$6*$E42</f>
        <v>6304.0175629625774</v>
      </c>
      <c r="L42" s="6">
        <f>L$6*$E42</f>
        <v>13396.037321295478</v>
      </c>
      <c r="M42" s="6">
        <f>M$6*$E42</f>
        <v>2364.0065861109665</v>
      </c>
      <c r="N42" s="30">
        <f t="shared" si="2"/>
        <v>40976.114159256744</v>
      </c>
    </row>
    <row r="43" spans="1:14" x14ac:dyDescent="0.25">
      <c r="A43" s="2">
        <f t="shared" si="3"/>
        <v>36</v>
      </c>
      <c r="B43" s="3">
        <f t="shared" si="4"/>
        <v>60</v>
      </c>
      <c r="C43" s="18">
        <f t="shared" si="4"/>
        <v>61</v>
      </c>
      <c r="D43" s="20">
        <f>E43*$J$6</f>
        <v>16548.046102776767</v>
      </c>
      <c r="E43" s="4">
        <f>IF(B43&lt;$C$6,E42*(1+$E$6),0)</f>
        <v>82740.230513883827</v>
      </c>
      <c r="F43" s="21">
        <f>IF(B43&lt;$C$6,(F42+D43)*(1+$F$6),0)</f>
        <v>903956.23143694887</v>
      </c>
      <c r="G43" s="25">
        <f>IF(B43&lt;$C$6,F43/E43,0)</f>
        <v>10.925232209562974</v>
      </c>
      <c r="H43" s="5">
        <f t="shared" si="1"/>
        <v>6</v>
      </c>
      <c r="I43" s="26">
        <f t="shared" si="0"/>
        <v>1.8208720349271623</v>
      </c>
      <c r="J43" s="6">
        <f>J$6*$E43</f>
        <v>16548.046102776767</v>
      </c>
      <c r="K43" s="6">
        <f>K$6*$E43</f>
        <v>6619.2184411107064</v>
      </c>
      <c r="L43" s="6">
        <f>L$6*$E43</f>
        <v>14065.839187360252</v>
      </c>
      <c r="M43" s="6">
        <f>M$6*$E43</f>
        <v>2482.2069154165147</v>
      </c>
      <c r="N43" s="30">
        <f t="shared" si="2"/>
        <v>43024.919867219585</v>
      </c>
    </row>
    <row r="44" spans="1:14" x14ac:dyDescent="0.25">
      <c r="A44" s="2">
        <f t="shared" si="3"/>
        <v>37</v>
      </c>
      <c r="B44" s="3">
        <f t="shared" si="4"/>
        <v>61</v>
      </c>
      <c r="C44" s="18">
        <f t="shared" si="4"/>
        <v>62</v>
      </c>
      <c r="D44" s="20">
        <f>E44*$J$6</f>
        <v>17375.448407915606</v>
      </c>
      <c r="E44" s="4">
        <f>IF(B44&lt;$C$6,E43*(1+$E$6),0)</f>
        <v>86877.242039578021</v>
      </c>
      <c r="F44" s="21">
        <f>IF(B44&lt;$C$6,(F43+D44)*(1+$F$6),0)</f>
        <v>985824.89743400505</v>
      </c>
      <c r="G44" s="25">
        <f>IF(B44&lt;$C$6,F44/E44,0)</f>
        <v>11.347331870697507</v>
      </c>
      <c r="H44" s="5">
        <f t="shared" si="1"/>
        <v>6.1</v>
      </c>
      <c r="I44" s="26">
        <f t="shared" si="0"/>
        <v>1.8602183394586078</v>
      </c>
      <c r="J44" s="6">
        <f>J$6*$E44</f>
        <v>17375.448407915606</v>
      </c>
      <c r="K44" s="6">
        <f>K$6*$E44</f>
        <v>6950.1793631662422</v>
      </c>
      <c r="L44" s="6">
        <f>L$6*$E44</f>
        <v>14769.131146728265</v>
      </c>
      <c r="M44" s="6">
        <f>M$6*$E44</f>
        <v>2606.3172611873406</v>
      </c>
      <c r="N44" s="30">
        <f t="shared" si="2"/>
        <v>45176.165860580571</v>
      </c>
    </row>
    <row r="45" spans="1:14" x14ac:dyDescent="0.25">
      <c r="A45" s="2">
        <f t="shared" si="3"/>
        <v>38</v>
      </c>
      <c r="B45" s="3">
        <f t="shared" si="4"/>
        <v>62</v>
      </c>
      <c r="C45" s="18">
        <f t="shared" si="4"/>
        <v>63</v>
      </c>
      <c r="D45" s="20">
        <f>E45*$J$6</f>
        <v>18244.220828311383</v>
      </c>
      <c r="E45" s="4">
        <f>IF(B45&lt;$C$6,E44*(1+$E$6),0)</f>
        <v>91221.10414155692</v>
      </c>
      <c r="F45" s="21">
        <f>IF(B45&lt;$C$6,(F44+D45)*(1+$F$6),0)</f>
        <v>1074353.9565406786</v>
      </c>
      <c r="G45" s="25">
        <f>IF(B45&lt;$C$6,F45/E45,0)</f>
        <v>11.777471525377461</v>
      </c>
      <c r="H45" s="5">
        <f t="shared" si="1"/>
        <v>6.2</v>
      </c>
      <c r="I45" s="26">
        <f t="shared" si="0"/>
        <v>1.8995921815124936</v>
      </c>
      <c r="J45" s="6">
        <f>J$6*$E45</f>
        <v>18244.220828311383</v>
      </c>
      <c r="K45" s="6">
        <f>K$6*$E45</f>
        <v>7297.6883313245535</v>
      </c>
      <c r="L45" s="6">
        <f>L$6*$E45</f>
        <v>15507.587704064677</v>
      </c>
      <c r="M45" s="6">
        <f>M$6*$E45</f>
        <v>2736.6331242467077</v>
      </c>
      <c r="N45" s="30">
        <f t="shared" si="2"/>
        <v>47434.974153609604</v>
      </c>
    </row>
    <row r="46" spans="1:14" x14ac:dyDescent="0.25">
      <c r="A46" s="2">
        <f t="shared" si="3"/>
        <v>39</v>
      </c>
      <c r="B46" s="3">
        <f t="shared" si="4"/>
        <v>63</v>
      </c>
      <c r="C46" s="18">
        <f t="shared" si="4"/>
        <v>64</v>
      </c>
      <c r="D46" s="20">
        <f>E46*$J$6</f>
        <v>19156.431869726955</v>
      </c>
      <c r="E46" s="4">
        <f>IF(B46&lt;$C$6,E45*(1+$E$6),0)</f>
        <v>95782.15934863477</v>
      </c>
      <c r="F46" s="21">
        <f>IF(B46&lt;$C$6,(F45+D46)*(1+$F$6),0)</f>
        <v>1170056.115599134</v>
      </c>
      <c r="G46" s="25">
        <f>IF(B46&lt;$C$6,F46/E46,0)</f>
        <v>12.215804316337032</v>
      </c>
      <c r="H46" s="5">
        <f t="shared" si="1"/>
        <v>6.3</v>
      </c>
      <c r="I46" s="26">
        <f t="shared" si="0"/>
        <v>1.9390165581487353</v>
      </c>
      <c r="J46" s="6">
        <f>J$6*$E46</f>
        <v>19156.431869726955</v>
      </c>
      <c r="K46" s="6">
        <f>K$6*$E46</f>
        <v>7662.572747890782</v>
      </c>
      <c r="L46" s="6">
        <f>L$6*$E46</f>
        <v>16282.967089267911</v>
      </c>
      <c r="M46" s="6">
        <f>M$6*$E46</f>
        <v>2873.4647804590431</v>
      </c>
      <c r="N46" s="30">
        <f t="shared" si="2"/>
        <v>49806.72286129008</v>
      </c>
    </row>
    <row r="47" spans="1:14" x14ac:dyDescent="0.25">
      <c r="A47" s="2">
        <f t="shared" si="3"/>
        <v>40</v>
      </c>
      <c r="B47" s="3">
        <f t="shared" si="4"/>
        <v>64</v>
      </c>
      <c r="C47" s="18">
        <f t="shared" si="4"/>
        <v>65</v>
      </c>
      <c r="D47" s="20">
        <f>E47*$J$6</f>
        <v>20114.253463213303</v>
      </c>
      <c r="E47" s="4">
        <f>IF(B47&lt;$C$6,E46*(1+$E$6),0)</f>
        <v>100571.26731606651</v>
      </c>
      <c r="F47" s="21">
        <f>IF(B47&lt;$C$6,(F46+D47)*(1+$F$6),0)</f>
        <v>1273482.2948967118</v>
      </c>
      <c r="G47" s="25">
        <f>IF(B47&lt;$C$6,F47/E47,0)</f>
        <v>12.662486303314882</v>
      </c>
      <c r="H47" s="5">
        <f t="shared" si="1"/>
        <v>6.4</v>
      </c>
      <c r="I47" s="26">
        <f t="shared" si="0"/>
        <v>1.9785134848929502</v>
      </c>
      <c r="J47" s="6">
        <f>J$6*$E47</f>
        <v>20114.253463213303</v>
      </c>
      <c r="K47" s="6">
        <f>K$6*$E47</f>
        <v>8045.7013852853215</v>
      </c>
      <c r="L47" s="6">
        <f>L$6*$E47</f>
        <v>17097.115443731309</v>
      </c>
      <c r="M47" s="6">
        <f>M$6*$E47</f>
        <v>3017.1380194819953</v>
      </c>
      <c r="N47" s="30">
        <f t="shared" si="2"/>
        <v>52297.059004354589</v>
      </c>
    </row>
    <row r="48" spans="1:14" x14ac:dyDescent="0.25">
      <c r="A48" s="2">
        <f t="shared" ref="A48:A65" si="5">A47+1</f>
        <v>41</v>
      </c>
      <c r="B48" s="3">
        <f t="shared" ref="B48:B65" si="6">B47+1</f>
        <v>65</v>
      </c>
      <c r="C48" s="18">
        <f t="shared" ref="C48:C65" si="7">C47+1</f>
        <v>66</v>
      </c>
      <c r="D48" s="20">
        <f>E48*$J$6</f>
        <v>0</v>
      </c>
      <c r="E48" s="4">
        <f>IF(B48&lt;$C$6,E47*(1+$E$6),0)</f>
        <v>0</v>
      </c>
      <c r="F48" s="21">
        <f>IF(B48&lt;$C$6,(F47+D48)*(1+$F$6),0)</f>
        <v>0</v>
      </c>
      <c r="G48" s="25">
        <f>IF(B48&lt;$C$6,F48/E48,0)</f>
        <v>0</v>
      </c>
      <c r="H48" s="5">
        <f t="shared" ref="H48:H65" si="8">B48/10</f>
        <v>6.5</v>
      </c>
      <c r="I48" s="26">
        <f t="shared" ref="I48:I65" si="9">G48/H48</f>
        <v>0</v>
      </c>
      <c r="J48" s="6">
        <f>J$6*$E48</f>
        <v>0</v>
      </c>
      <c r="K48" s="6">
        <f>K$6*$E48</f>
        <v>0</v>
      </c>
      <c r="L48" s="6">
        <f>L$6*$E48</f>
        <v>0</v>
      </c>
      <c r="M48" s="6">
        <f>M$6*$E48</f>
        <v>0</v>
      </c>
      <c r="N48" s="30">
        <f t="shared" ref="N48:N65" si="10">E48-SUM(J48:M48)</f>
        <v>0</v>
      </c>
    </row>
    <row r="49" spans="1:14" x14ac:dyDescent="0.25">
      <c r="A49" s="2">
        <f t="shared" si="5"/>
        <v>42</v>
      </c>
      <c r="B49" s="3">
        <f t="shared" si="6"/>
        <v>66</v>
      </c>
      <c r="C49" s="18">
        <f t="shared" si="7"/>
        <v>67</v>
      </c>
      <c r="D49" s="20">
        <f>E49*$J$6</f>
        <v>0</v>
      </c>
      <c r="E49" s="4">
        <f>IF(B49&lt;$C$6,E48*(1+$E$6),0)</f>
        <v>0</v>
      </c>
      <c r="F49" s="21">
        <f>IF(B49&lt;$C$6,(F48+D49)*(1+$F$6),0)</f>
        <v>0</v>
      </c>
      <c r="G49" s="25">
        <f>IF(B49&lt;$C$6,F49/E49,0)</f>
        <v>0</v>
      </c>
      <c r="H49" s="5">
        <f t="shared" si="8"/>
        <v>6.6</v>
      </c>
      <c r="I49" s="26">
        <f t="shared" si="9"/>
        <v>0</v>
      </c>
      <c r="J49" s="6">
        <f>J$6*$E49</f>
        <v>0</v>
      </c>
      <c r="K49" s="6">
        <f>K$6*$E49</f>
        <v>0</v>
      </c>
      <c r="L49" s="6">
        <f>L$6*$E49</f>
        <v>0</v>
      </c>
      <c r="M49" s="6">
        <f>M$6*$E49</f>
        <v>0</v>
      </c>
      <c r="N49" s="30">
        <f t="shared" si="10"/>
        <v>0</v>
      </c>
    </row>
    <row r="50" spans="1:14" x14ac:dyDescent="0.25">
      <c r="A50" s="2">
        <f t="shared" si="5"/>
        <v>43</v>
      </c>
      <c r="B50" s="3">
        <f t="shared" si="6"/>
        <v>67</v>
      </c>
      <c r="C50" s="18">
        <f t="shared" si="7"/>
        <v>68</v>
      </c>
      <c r="D50" s="20">
        <f>E50*$J$6</f>
        <v>0</v>
      </c>
      <c r="E50" s="4">
        <f>IF(B50&lt;$C$6,E49*(1+$E$6),0)</f>
        <v>0</v>
      </c>
      <c r="F50" s="21">
        <f>IF(B50&lt;$C$6,(F49+D50)*(1+$F$6),0)</f>
        <v>0</v>
      </c>
      <c r="G50" s="25">
        <f>IF(B50&lt;$C$6,F50/E50,0)</f>
        <v>0</v>
      </c>
      <c r="H50" s="5">
        <f t="shared" si="8"/>
        <v>6.7</v>
      </c>
      <c r="I50" s="26">
        <f t="shared" si="9"/>
        <v>0</v>
      </c>
      <c r="J50" s="6">
        <f>J$6*$E50</f>
        <v>0</v>
      </c>
      <c r="K50" s="6">
        <f>K$6*$E50</f>
        <v>0</v>
      </c>
      <c r="L50" s="6">
        <f>L$6*$E50</f>
        <v>0</v>
      </c>
      <c r="M50" s="6">
        <f>M$6*$E50</f>
        <v>0</v>
      </c>
      <c r="N50" s="30">
        <f t="shared" si="10"/>
        <v>0</v>
      </c>
    </row>
    <row r="51" spans="1:14" x14ac:dyDescent="0.25">
      <c r="A51" s="2">
        <f t="shared" si="5"/>
        <v>44</v>
      </c>
      <c r="B51" s="3">
        <f t="shared" si="6"/>
        <v>68</v>
      </c>
      <c r="C51" s="18">
        <f t="shared" si="7"/>
        <v>69</v>
      </c>
      <c r="D51" s="20">
        <f>E51*$J$6</f>
        <v>0</v>
      </c>
      <c r="E51" s="4">
        <f>IF(B51&lt;$C$6,E50*(1+$E$6),0)</f>
        <v>0</v>
      </c>
      <c r="F51" s="21">
        <f>IF(B51&lt;$C$6,(F50+D51)*(1+$F$6),0)</f>
        <v>0</v>
      </c>
      <c r="G51" s="25">
        <f>IF(B51&lt;$C$6,F51/E51,0)</f>
        <v>0</v>
      </c>
      <c r="H51" s="5">
        <f t="shared" si="8"/>
        <v>6.8</v>
      </c>
      <c r="I51" s="26">
        <f t="shared" si="9"/>
        <v>0</v>
      </c>
      <c r="J51" s="6">
        <f>J$6*$E51</f>
        <v>0</v>
      </c>
      <c r="K51" s="6">
        <f>K$6*$E51</f>
        <v>0</v>
      </c>
      <c r="L51" s="6">
        <f>L$6*$E51</f>
        <v>0</v>
      </c>
      <c r="M51" s="6">
        <f>M$6*$E51</f>
        <v>0</v>
      </c>
      <c r="N51" s="30">
        <f t="shared" si="10"/>
        <v>0</v>
      </c>
    </row>
    <row r="52" spans="1:14" x14ac:dyDescent="0.25">
      <c r="A52" s="2">
        <f t="shared" si="5"/>
        <v>45</v>
      </c>
      <c r="B52" s="3">
        <f t="shared" si="6"/>
        <v>69</v>
      </c>
      <c r="C52" s="18">
        <f t="shared" si="7"/>
        <v>70</v>
      </c>
      <c r="D52" s="20">
        <f>E52*$J$6</f>
        <v>0</v>
      </c>
      <c r="E52" s="4">
        <f>IF(B52&lt;$C$6,E51*(1+$E$6),0)</f>
        <v>0</v>
      </c>
      <c r="F52" s="21">
        <f>IF(B52&lt;$C$6,(F51+D52)*(1+$F$6),0)</f>
        <v>0</v>
      </c>
      <c r="G52" s="25">
        <f>IF(B52&lt;$C$6,F52/E52,0)</f>
        <v>0</v>
      </c>
      <c r="H52" s="5">
        <f t="shared" si="8"/>
        <v>6.9</v>
      </c>
      <c r="I52" s="26">
        <f t="shared" si="9"/>
        <v>0</v>
      </c>
      <c r="J52" s="6">
        <f>J$6*$E52</f>
        <v>0</v>
      </c>
      <c r="K52" s="6">
        <f>K$6*$E52</f>
        <v>0</v>
      </c>
      <c r="L52" s="6">
        <f>L$6*$E52</f>
        <v>0</v>
      </c>
      <c r="M52" s="6">
        <f>M$6*$E52</f>
        <v>0</v>
      </c>
      <c r="N52" s="30">
        <f t="shared" si="10"/>
        <v>0</v>
      </c>
    </row>
    <row r="53" spans="1:14" x14ac:dyDescent="0.25">
      <c r="A53" s="2">
        <f t="shared" si="5"/>
        <v>46</v>
      </c>
      <c r="B53" s="3">
        <f t="shared" si="6"/>
        <v>70</v>
      </c>
      <c r="C53" s="18">
        <f t="shared" si="7"/>
        <v>71</v>
      </c>
      <c r="D53" s="20">
        <f>E53*$J$6</f>
        <v>0</v>
      </c>
      <c r="E53" s="4">
        <f>IF(B53&lt;$C$6,E52*(1+$E$6),0)</f>
        <v>0</v>
      </c>
      <c r="F53" s="21">
        <f>IF(B53&lt;$C$6,(F52+D53)*(1+$F$6),0)</f>
        <v>0</v>
      </c>
      <c r="G53" s="25">
        <f>IF(B53&lt;$C$6,F53/E53,0)</f>
        <v>0</v>
      </c>
      <c r="H53" s="5">
        <f t="shared" si="8"/>
        <v>7</v>
      </c>
      <c r="I53" s="26">
        <f t="shared" si="9"/>
        <v>0</v>
      </c>
      <c r="J53" s="6">
        <f>J$6*$E53</f>
        <v>0</v>
      </c>
      <c r="K53" s="6">
        <f>K$6*$E53</f>
        <v>0</v>
      </c>
      <c r="L53" s="6">
        <f>L$6*$E53</f>
        <v>0</v>
      </c>
      <c r="M53" s="6">
        <f>M$6*$E53</f>
        <v>0</v>
      </c>
      <c r="N53" s="30">
        <f t="shared" si="10"/>
        <v>0</v>
      </c>
    </row>
    <row r="54" spans="1:14" x14ac:dyDescent="0.25">
      <c r="A54" s="2">
        <f t="shared" si="5"/>
        <v>47</v>
      </c>
      <c r="B54" s="3">
        <f t="shared" si="6"/>
        <v>71</v>
      </c>
      <c r="C54" s="18">
        <f t="shared" si="7"/>
        <v>72</v>
      </c>
      <c r="D54" s="20">
        <f>E54*$J$6</f>
        <v>0</v>
      </c>
      <c r="E54" s="4">
        <f>IF(B54&lt;$C$6,E53*(1+$E$6),0)</f>
        <v>0</v>
      </c>
      <c r="F54" s="21">
        <f>IF(B54&lt;$C$6,(F53+D54)*(1+$F$6),0)</f>
        <v>0</v>
      </c>
      <c r="G54" s="25">
        <f>IF(B54&lt;$C$6,F54/E54,0)</f>
        <v>0</v>
      </c>
      <c r="H54" s="5">
        <f t="shared" si="8"/>
        <v>7.1</v>
      </c>
      <c r="I54" s="26">
        <f t="shared" si="9"/>
        <v>0</v>
      </c>
      <c r="J54" s="6">
        <f>J$6*$E54</f>
        <v>0</v>
      </c>
      <c r="K54" s="6">
        <f>K$6*$E54</f>
        <v>0</v>
      </c>
      <c r="L54" s="6">
        <f>L$6*$E54</f>
        <v>0</v>
      </c>
      <c r="M54" s="6">
        <f>M$6*$E54</f>
        <v>0</v>
      </c>
      <c r="N54" s="30">
        <f t="shared" si="10"/>
        <v>0</v>
      </c>
    </row>
    <row r="55" spans="1:14" x14ac:dyDescent="0.25">
      <c r="A55" s="2">
        <f t="shared" si="5"/>
        <v>48</v>
      </c>
      <c r="B55" s="3">
        <f t="shared" si="6"/>
        <v>72</v>
      </c>
      <c r="C55" s="18">
        <f t="shared" si="7"/>
        <v>73</v>
      </c>
      <c r="D55" s="20">
        <f>E55*$J$6</f>
        <v>0</v>
      </c>
      <c r="E55" s="4">
        <f>IF(B55&lt;$C$6,E54*(1+$E$6),0)</f>
        <v>0</v>
      </c>
      <c r="F55" s="21">
        <f>IF(B55&lt;$C$6,(F54+D55)*(1+$F$6),0)</f>
        <v>0</v>
      </c>
      <c r="G55" s="25">
        <f>IF(B55&lt;$C$6,F55/E55,0)</f>
        <v>0</v>
      </c>
      <c r="H55" s="5">
        <f t="shared" si="8"/>
        <v>7.2</v>
      </c>
      <c r="I55" s="26">
        <f t="shared" si="9"/>
        <v>0</v>
      </c>
      <c r="J55" s="6">
        <f>J$6*$E55</f>
        <v>0</v>
      </c>
      <c r="K55" s="6">
        <f>K$6*$E55</f>
        <v>0</v>
      </c>
      <c r="L55" s="6">
        <f>L$6*$E55</f>
        <v>0</v>
      </c>
      <c r="M55" s="6">
        <f>M$6*$E55</f>
        <v>0</v>
      </c>
      <c r="N55" s="30">
        <f t="shared" si="10"/>
        <v>0</v>
      </c>
    </row>
    <row r="56" spans="1:14" x14ac:dyDescent="0.25">
      <c r="A56" s="2">
        <f t="shared" si="5"/>
        <v>49</v>
      </c>
      <c r="B56" s="3">
        <f t="shared" si="6"/>
        <v>73</v>
      </c>
      <c r="C56" s="18">
        <f t="shared" si="7"/>
        <v>74</v>
      </c>
      <c r="D56" s="20">
        <f>E56*$J$6</f>
        <v>0</v>
      </c>
      <c r="E56" s="4">
        <f>IF(B56&lt;$C$6,E55*(1+$E$6),0)</f>
        <v>0</v>
      </c>
      <c r="F56" s="21">
        <f>IF(B56&lt;$C$6,(F55+D56)*(1+$F$6),0)</f>
        <v>0</v>
      </c>
      <c r="G56" s="25">
        <f>IF(B56&lt;$C$6,F56/E56,0)</f>
        <v>0</v>
      </c>
      <c r="H56" s="5">
        <f t="shared" si="8"/>
        <v>7.3</v>
      </c>
      <c r="I56" s="26">
        <f t="shared" si="9"/>
        <v>0</v>
      </c>
      <c r="J56" s="6">
        <f>J$6*$E56</f>
        <v>0</v>
      </c>
      <c r="K56" s="6">
        <f>K$6*$E56</f>
        <v>0</v>
      </c>
      <c r="L56" s="6">
        <f>L$6*$E56</f>
        <v>0</v>
      </c>
      <c r="M56" s="6">
        <f>M$6*$E56</f>
        <v>0</v>
      </c>
      <c r="N56" s="30">
        <f t="shared" si="10"/>
        <v>0</v>
      </c>
    </row>
    <row r="57" spans="1:14" x14ac:dyDescent="0.25">
      <c r="A57" s="2">
        <f t="shared" si="5"/>
        <v>50</v>
      </c>
      <c r="B57" s="3">
        <f t="shared" si="6"/>
        <v>74</v>
      </c>
      <c r="C57" s="18">
        <f t="shared" si="7"/>
        <v>75</v>
      </c>
      <c r="D57" s="20">
        <f>E57*$J$6</f>
        <v>0</v>
      </c>
      <c r="E57" s="4">
        <f>IF(B57&lt;$C$6,E56*(1+$E$6),0)</f>
        <v>0</v>
      </c>
      <c r="F57" s="21">
        <f>IF(B57&lt;$C$6,(F56+D57)*(1+$F$6),0)</f>
        <v>0</v>
      </c>
      <c r="G57" s="25">
        <f>IF(B57&lt;$C$6,F57/E57,0)</f>
        <v>0</v>
      </c>
      <c r="H57" s="5">
        <f t="shared" si="8"/>
        <v>7.4</v>
      </c>
      <c r="I57" s="26">
        <f t="shared" si="9"/>
        <v>0</v>
      </c>
      <c r="J57" s="6">
        <f>J$6*$E57</f>
        <v>0</v>
      </c>
      <c r="K57" s="6">
        <f>K$6*$E57</f>
        <v>0</v>
      </c>
      <c r="L57" s="6">
        <f>L$6*$E57</f>
        <v>0</v>
      </c>
      <c r="M57" s="6">
        <f>M$6*$E57</f>
        <v>0</v>
      </c>
      <c r="N57" s="30">
        <f t="shared" si="10"/>
        <v>0</v>
      </c>
    </row>
    <row r="58" spans="1:14" x14ac:dyDescent="0.25">
      <c r="A58" s="2">
        <f t="shared" si="5"/>
        <v>51</v>
      </c>
      <c r="B58" s="3">
        <f t="shared" si="6"/>
        <v>75</v>
      </c>
      <c r="C58" s="18">
        <f t="shared" si="7"/>
        <v>76</v>
      </c>
      <c r="D58" s="20">
        <f>E58*$J$6</f>
        <v>0</v>
      </c>
      <c r="E58" s="4">
        <f>IF(B58&lt;$C$6,E57*(1+$E$6),0)</f>
        <v>0</v>
      </c>
      <c r="F58" s="21">
        <f>IF(B58&lt;$C$6,(F57+D58)*(1+$F$6),0)</f>
        <v>0</v>
      </c>
      <c r="G58" s="25">
        <f>IF(B58&lt;$C$6,F58/E58,0)</f>
        <v>0</v>
      </c>
      <c r="H58" s="5">
        <f t="shared" si="8"/>
        <v>7.5</v>
      </c>
      <c r="I58" s="26">
        <f t="shared" si="9"/>
        <v>0</v>
      </c>
      <c r="J58" s="6">
        <f>J$6*$E58</f>
        <v>0</v>
      </c>
      <c r="K58" s="6">
        <f>K$6*$E58</f>
        <v>0</v>
      </c>
      <c r="L58" s="6">
        <f>L$6*$E58</f>
        <v>0</v>
      </c>
      <c r="M58" s="6">
        <f>M$6*$E58</f>
        <v>0</v>
      </c>
      <c r="N58" s="30">
        <f t="shared" si="10"/>
        <v>0</v>
      </c>
    </row>
    <row r="59" spans="1:14" x14ac:dyDescent="0.25">
      <c r="A59" s="2">
        <f t="shared" si="5"/>
        <v>52</v>
      </c>
      <c r="B59" s="3">
        <f t="shared" si="6"/>
        <v>76</v>
      </c>
      <c r="C59" s="18">
        <f t="shared" si="7"/>
        <v>77</v>
      </c>
      <c r="D59" s="20">
        <f>E59*$J$6</f>
        <v>0</v>
      </c>
      <c r="E59" s="4">
        <f>IF(B59&lt;$C$6,E58*(1+$E$6),0)</f>
        <v>0</v>
      </c>
      <c r="F59" s="21">
        <f>IF(B59&lt;$C$6,(F58+D59)*(1+$F$6),0)</f>
        <v>0</v>
      </c>
      <c r="G59" s="25">
        <f>IF(B59&lt;$C$6,F59/E59,0)</f>
        <v>0</v>
      </c>
      <c r="H59" s="5">
        <f t="shared" si="8"/>
        <v>7.6</v>
      </c>
      <c r="I59" s="26">
        <f t="shared" si="9"/>
        <v>0</v>
      </c>
      <c r="J59" s="6">
        <f>J$6*$E59</f>
        <v>0</v>
      </c>
      <c r="K59" s="6">
        <f>K$6*$E59</f>
        <v>0</v>
      </c>
      <c r="L59" s="6">
        <f>L$6*$E59</f>
        <v>0</v>
      </c>
      <c r="M59" s="6">
        <f>M$6*$E59</f>
        <v>0</v>
      </c>
      <c r="N59" s="30">
        <f t="shared" si="10"/>
        <v>0</v>
      </c>
    </row>
    <row r="60" spans="1:14" x14ac:dyDescent="0.25">
      <c r="A60" s="2">
        <f t="shared" si="5"/>
        <v>53</v>
      </c>
      <c r="B60" s="3">
        <f t="shared" si="6"/>
        <v>77</v>
      </c>
      <c r="C60" s="18">
        <f t="shared" si="7"/>
        <v>78</v>
      </c>
      <c r="D60" s="20">
        <f>E60*$J$6</f>
        <v>0</v>
      </c>
      <c r="E60" s="4">
        <f>IF(B60&lt;$C$6,E59*(1+$E$6),0)</f>
        <v>0</v>
      </c>
      <c r="F60" s="21">
        <f>IF(B60&lt;$C$6,(F59+D60)*(1+$F$6),0)</f>
        <v>0</v>
      </c>
      <c r="G60" s="25">
        <f>IF(B60&lt;$C$6,F60/E60,0)</f>
        <v>0</v>
      </c>
      <c r="H60" s="5">
        <f t="shared" si="8"/>
        <v>7.7</v>
      </c>
      <c r="I60" s="26">
        <f t="shared" si="9"/>
        <v>0</v>
      </c>
      <c r="J60" s="6">
        <f>J$6*$E60</f>
        <v>0</v>
      </c>
      <c r="K60" s="6">
        <f>K$6*$E60</f>
        <v>0</v>
      </c>
      <c r="L60" s="6">
        <f>L$6*$E60</f>
        <v>0</v>
      </c>
      <c r="M60" s="6">
        <f>M$6*$E60</f>
        <v>0</v>
      </c>
      <c r="N60" s="30">
        <f t="shared" si="10"/>
        <v>0</v>
      </c>
    </row>
    <row r="61" spans="1:14" x14ac:dyDescent="0.25">
      <c r="A61" s="2">
        <f t="shared" si="5"/>
        <v>54</v>
      </c>
      <c r="B61" s="3">
        <f t="shared" si="6"/>
        <v>78</v>
      </c>
      <c r="C61" s="18">
        <f t="shared" si="7"/>
        <v>79</v>
      </c>
      <c r="D61" s="20">
        <f>E61*$J$6</f>
        <v>0</v>
      </c>
      <c r="E61" s="4">
        <f>IF(B61&lt;$C$6,E60*(1+$E$6),0)</f>
        <v>0</v>
      </c>
      <c r="F61" s="21">
        <f>IF(B61&lt;$C$6,(F60+D61)*(1+$F$6),0)</f>
        <v>0</v>
      </c>
      <c r="G61" s="25">
        <f>IF(B61&lt;$C$6,F61/E61,0)</f>
        <v>0</v>
      </c>
      <c r="H61" s="5">
        <f t="shared" si="8"/>
        <v>7.8</v>
      </c>
      <c r="I61" s="26">
        <f t="shared" si="9"/>
        <v>0</v>
      </c>
      <c r="J61" s="6">
        <f>J$6*$E61</f>
        <v>0</v>
      </c>
      <c r="K61" s="6">
        <f>K$6*$E61</f>
        <v>0</v>
      </c>
      <c r="L61" s="6">
        <f>L$6*$E61</f>
        <v>0</v>
      </c>
      <c r="M61" s="6">
        <f>M$6*$E61</f>
        <v>0</v>
      </c>
      <c r="N61" s="30">
        <f t="shared" si="10"/>
        <v>0</v>
      </c>
    </row>
    <row r="62" spans="1:14" x14ac:dyDescent="0.25">
      <c r="A62" s="2">
        <f t="shared" si="5"/>
        <v>55</v>
      </c>
      <c r="B62" s="3">
        <f t="shared" si="6"/>
        <v>79</v>
      </c>
      <c r="C62" s="18">
        <f t="shared" si="7"/>
        <v>80</v>
      </c>
      <c r="D62" s="20">
        <f>E62*$J$6</f>
        <v>0</v>
      </c>
      <c r="E62" s="4">
        <f>IF(B62&lt;$C$6,E61*(1+$E$6),0)</f>
        <v>0</v>
      </c>
      <c r="F62" s="21">
        <f>IF(B62&lt;$C$6,(F61+D62)*(1+$F$6),0)</f>
        <v>0</v>
      </c>
      <c r="G62" s="25">
        <f>IF(B62&lt;$C$6,F62/E62,0)</f>
        <v>0</v>
      </c>
      <c r="H62" s="5">
        <f t="shared" si="8"/>
        <v>7.9</v>
      </c>
      <c r="I62" s="26">
        <f t="shared" si="9"/>
        <v>0</v>
      </c>
      <c r="J62" s="6">
        <f>J$6*$E62</f>
        <v>0</v>
      </c>
      <c r="K62" s="6">
        <f>K$6*$E62</f>
        <v>0</v>
      </c>
      <c r="L62" s="6">
        <f>L$6*$E62</f>
        <v>0</v>
      </c>
      <c r="M62" s="6">
        <f>M$6*$E62</f>
        <v>0</v>
      </c>
      <c r="N62" s="30">
        <f t="shared" si="10"/>
        <v>0</v>
      </c>
    </row>
    <row r="63" spans="1:14" x14ac:dyDescent="0.25">
      <c r="A63" s="2">
        <f t="shared" si="5"/>
        <v>56</v>
      </c>
      <c r="B63" s="3">
        <f t="shared" si="6"/>
        <v>80</v>
      </c>
      <c r="C63" s="18">
        <f t="shared" si="7"/>
        <v>81</v>
      </c>
      <c r="D63" s="20">
        <f>E63*$J$6</f>
        <v>0</v>
      </c>
      <c r="E63" s="4">
        <f>IF(B63&lt;$C$6,E62*(1+$E$6),0)</f>
        <v>0</v>
      </c>
      <c r="F63" s="21">
        <f>IF(B63&lt;$C$6,(F62+D63)*(1+$F$6),0)</f>
        <v>0</v>
      </c>
      <c r="G63" s="25">
        <f>IF(B63&lt;$C$6,F63/E63,0)</f>
        <v>0</v>
      </c>
      <c r="H63" s="5">
        <f t="shared" si="8"/>
        <v>8</v>
      </c>
      <c r="I63" s="26">
        <f t="shared" si="9"/>
        <v>0</v>
      </c>
      <c r="J63" s="6">
        <f>J$6*$E63</f>
        <v>0</v>
      </c>
      <c r="K63" s="6">
        <f>K$6*$E63</f>
        <v>0</v>
      </c>
      <c r="L63" s="6">
        <f>L$6*$E63</f>
        <v>0</v>
      </c>
      <c r="M63" s="6">
        <f>M$6*$E63</f>
        <v>0</v>
      </c>
      <c r="N63" s="30">
        <f t="shared" si="10"/>
        <v>0</v>
      </c>
    </row>
    <row r="64" spans="1:14" x14ac:dyDescent="0.25">
      <c r="A64" s="2">
        <f t="shared" si="5"/>
        <v>57</v>
      </c>
      <c r="B64" s="3">
        <f t="shared" si="6"/>
        <v>81</v>
      </c>
      <c r="C64" s="18">
        <f t="shared" si="7"/>
        <v>82</v>
      </c>
      <c r="D64" s="20">
        <f>E64*$J$6</f>
        <v>0</v>
      </c>
      <c r="E64" s="4">
        <f>IF(B64&lt;$C$6,E63*(1+$E$6),0)</f>
        <v>0</v>
      </c>
      <c r="F64" s="21">
        <f>IF(B64&lt;$C$6,(F63+D64)*(1+$F$6),0)</f>
        <v>0</v>
      </c>
      <c r="G64" s="25">
        <f>IF(B64&lt;$C$6,F64/E64,0)</f>
        <v>0</v>
      </c>
      <c r="H64" s="5">
        <f t="shared" si="8"/>
        <v>8.1</v>
      </c>
      <c r="I64" s="26">
        <f t="shared" si="9"/>
        <v>0</v>
      </c>
      <c r="J64" s="6">
        <f>J$6*$E64</f>
        <v>0</v>
      </c>
      <c r="K64" s="6">
        <f>K$6*$E64</f>
        <v>0</v>
      </c>
      <c r="L64" s="6">
        <f>L$6*$E64</f>
        <v>0</v>
      </c>
      <c r="M64" s="6">
        <f>M$6*$E64</f>
        <v>0</v>
      </c>
      <c r="N64" s="30">
        <f t="shared" si="10"/>
        <v>0</v>
      </c>
    </row>
    <row r="65" spans="1:14" ht="15.75" thickBot="1" x14ac:dyDescent="0.3">
      <c r="A65" s="7">
        <f t="shared" si="5"/>
        <v>58</v>
      </c>
      <c r="B65" s="8">
        <f t="shared" si="6"/>
        <v>82</v>
      </c>
      <c r="C65" s="19">
        <f t="shared" si="7"/>
        <v>83</v>
      </c>
      <c r="D65" s="22">
        <f>E65*$J$6</f>
        <v>0</v>
      </c>
      <c r="E65" s="9">
        <f>IF(B65&lt;$C$6,E64*(1+$E$6),0)</f>
        <v>0</v>
      </c>
      <c r="F65" s="23">
        <f>IF(B65&lt;$C$6,(F64+D65)*(1+$F$6),0)</f>
        <v>0</v>
      </c>
      <c r="G65" s="27">
        <f>IF(B65&lt;$C$6,F65/E65,0)</f>
        <v>0</v>
      </c>
      <c r="H65" s="10">
        <f t="shared" si="8"/>
        <v>8.1999999999999993</v>
      </c>
      <c r="I65" s="28">
        <f t="shared" si="9"/>
        <v>0</v>
      </c>
      <c r="J65" s="11">
        <f>J$6*$E65</f>
        <v>0</v>
      </c>
      <c r="K65" s="11">
        <f>K$6*$E65</f>
        <v>0</v>
      </c>
      <c r="L65" s="11">
        <f>L$6*$E65</f>
        <v>0</v>
      </c>
      <c r="M65" s="11">
        <f>M$6*$E65</f>
        <v>0</v>
      </c>
      <c r="N65" s="31">
        <f t="shared" si="10"/>
        <v>0</v>
      </c>
    </row>
    <row r="66" spans="1:14" x14ac:dyDescent="0.25">
      <c r="E66" s="1"/>
    </row>
  </sheetData>
  <mergeCells count="1">
    <mergeCell ref="A1:E1"/>
  </mergeCells>
  <pageMargins left="0.7" right="0.7" top="0.75" bottom="0.75" header="0.3" footer="0.3"/>
  <pageSetup scale="53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 Stowers</dc:creator>
  <cp:lastModifiedBy>Curt Stowers</cp:lastModifiedBy>
  <cp:lastPrinted>2015-01-15T18:03:58Z</cp:lastPrinted>
  <dcterms:created xsi:type="dcterms:W3CDTF">2015-01-09T19:02:35Z</dcterms:created>
  <dcterms:modified xsi:type="dcterms:W3CDTF">2015-01-15T18:04:56Z</dcterms:modified>
</cp:coreProperties>
</file>